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6"/>
  <workbookPr defaultThemeVersion="166925"/>
  <mc:AlternateContent xmlns:mc="http://schemas.openxmlformats.org/markup-compatibility/2006">
    <mc:Choice Requires="x15">
      <x15ac:absPath xmlns:x15ac="http://schemas.microsoft.com/office/spreadsheetml/2010/11/ac" url="C:\Users\iulian\Downloads\"/>
    </mc:Choice>
  </mc:AlternateContent>
  <xr:revisionPtr revIDLastSave="0" documentId="13_ncr:1_{E4C01C59-370D-4D5F-9F2C-BCFF8ADE5C35}" xr6:coauthVersionLast="45" xr6:coauthVersionMax="45" xr10:uidLastSave="{00000000-0000-0000-0000-000000000000}"/>
  <bookViews>
    <workbookView xWindow="28680" yWindow="-120" windowWidth="29040" windowHeight="15990" xr2:uid="{00000000-000D-0000-FFFF-FFFF00000000}"/>
  </bookViews>
  <sheets>
    <sheet name="Character" sheetId="3" r:id="rId1"/>
    <sheet name="Zodiac" sheetId="1" r:id="rId2"/>
    <sheet name="Info" sheetId="5" r:id="rId3"/>
    <sheet name="ZodiacDesc" sheetId="2" state="hidden" r:id="rId4"/>
    <sheet name="Settings" sheetId="4" state="hidden" r:id="rId5"/>
  </sheets>
  <definedNames>
    <definedName name="Chinese_Zodiac">ZodiacDesc!$A$22:$H$33</definedName>
    <definedName name="Chinese_Zodiac_Detail">ZodiacDesc!$C$36:$H$95</definedName>
    <definedName name="cname">Settings!$C$15</definedName>
    <definedName name="possesive">Settings!$C$12</definedName>
    <definedName name="possesive_lower">Settings!$D$12</definedName>
    <definedName name="_xlnm.Print_Area" localSheetId="0">Character!$A:$B</definedName>
    <definedName name="pronoun">Settings!$C$11</definedName>
    <definedName name="pronoun_lower">Settings!$D$11</definedName>
    <definedName name="pself">Settings!$C$13</definedName>
    <definedName name="pself_lower">Settings!$D$13</definedName>
    <definedName name="Sun_Zodiac">ZodiacDesc!$A$2:$H$19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3" i="4" l="1"/>
  <c r="D13" i="4" s="1"/>
  <c r="C12" i="4"/>
  <c r="D12" i="4" s="1"/>
  <c r="C11" i="4"/>
  <c r="D11" i="4" s="1"/>
  <c r="A50" i="3" s="1"/>
  <c r="B5" i="3"/>
  <c r="C15" i="4" s="1"/>
  <c r="A94" i="3" s="1"/>
  <c r="A74" i="3" l="1"/>
  <c r="A75" i="3"/>
  <c r="A85" i="3"/>
  <c r="A76" i="3"/>
  <c r="A88" i="3"/>
  <c r="A77" i="3"/>
  <c r="A89" i="3"/>
  <c r="A90" i="3"/>
  <c r="A78" i="3"/>
  <c r="A81" i="3"/>
  <c r="A72" i="3"/>
  <c r="A82" i="3"/>
  <c r="A92" i="3"/>
  <c r="A91" i="3"/>
  <c r="A73" i="3"/>
  <c r="A83" i="3"/>
  <c r="A93" i="3"/>
  <c r="A84" i="3"/>
  <c r="A54" i="3"/>
  <c r="A66" i="3"/>
  <c r="A67" i="3"/>
  <c r="A68" i="3"/>
  <c r="A46" i="3"/>
  <c r="A47" i="3"/>
  <c r="A61" i="3"/>
  <c r="A69" i="3"/>
  <c r="A49" i="3"/>
  <c r="A62" i="3"/>
  <c r="A70" i="3"/>
  <c r="A51" i="3"/>
  <c r="A63" i="3"/>
  <c r="A71" i="3"/>
  <c r="A52" i="3"/>
  <c r="A65" i="3"/>
  <c r="A55" i="3"/>
  <c r="A57" i="3"/>
  <c r="A60" i="3"/>
  <c r="A48" i="3"/>
  <c r="A53" i="3"/>
  <c r="A64" i="3"/>
  <c r="A1" i="3"/>
  <c r="A7" i="1" l="1"/>
  <c r="C37" i="2"/>
  <c r="C38" i="2"/>
  <c r="C39" i="2"/>
  <c r="C40" i="2"/>
  <c r="C41" i="2"/>
  <c r="C42" i="2"/>
  <c r="C43" i="2"/>
  <c r="C44" i="2"/>
  <c r="C45" i="2"/>
  <c r="C46" i="2"/>
  <c r="C47" i="2"/>
  <c r="C48" i="2"/>
  <c r="C49" i="2"/>
  <c r="C50" i="2"/>
  <c r="C51" i="2"/>
  <c r="C52" i="2"/>
  <c r="C53" i="2"/>
  <c r="C54" i="2"/>
  <c r="C55" i="2"/>
  <c r="C56" i="2"/>
  <c r="C57" i="2"/>
  <c r="C58" i="2"/>
  <c r="C59" i="2"/>
  <c r="C60" i="2"/>
  <c r="C61" i="2"/>
  <c r="C62" i="2"/>
  <c r="C63" i="2"/>
  <c r="C64" i="2"/>
  <c r="C65" i="2"/>
  <c r="C66" i="2"/>
  <c r="C67" i="2"/>
  <c r="C68" i="2"/>
  <c r="C69" i="2"/>
  <c r="C70" i="2"/>
  <c r="C71" i="2"/>
  <c r="C72" i="2"/>
  <c r="C73" i="2"/>
  <c r="C74" i="2"/>
  <c r="C75" i="2"/>
  <c r="C76" i="2"/>
  <c r="C77" i="2"/>
  <c r="C78" i="2"/>
  <c r="C79" i="2"/>
  <c r="C80" i="2"/>
  <c r="C81" i="2"/>
  <c r="C82" i="2"/>
  <c r="C83" i="2"/>
  <c r="C84" i="2"/>
  <c r="C85" i="2"/>
  <c r="C86" i="2"/>
  <c r="C87" i="2"/>
  <c r="C88" i="2"/>
  <c r="C89" i="2"/>
  <c r="C90" i="2"/>
  <c r="C91" i="2"/>
  <c r="C92" i="2"/>
  <c r="C93" i="2"/>
  <c r="C94" i="2"/>
  <c r="C95" i="2"/>
  <c r="C36" i="2"/>
  <c r="B13" i="2"/>
  <c r="B12" i="2"/>
  <c r="B11" i="2"/>
  <c r="B10" i="2"/>
  <c r="B9" i="2"/>
  <c r="B8" i="2"/>
  <c r="B7" i="2"/>
  <c r="B6" i="2"/>
  <c r="B5" i="2"/>
  <c r="B4" i="2"/>
  <c r="B3" i="2"/>
  <c r="A4" i="1"/>
  <c r="B4" i="1" s="1"/>
  <c r="B8" i="1" l="1"/>
  <c r="B7" i="1"/>
</calcChain>
</file>

<file path=xl/sharedStrings.xml><?xml version="1.0" encoding="utf-8"?>
<sst xmlns="http://schemas.openxmlformats.org/spreadsheetml/2006/main" count="419" uniqueCount="281">
  <si>
    <t>Sign</t>
  </si>
  <si>
    <t>Aries</t>
  </si>
  <si>
    <t>Planet</t>
  </si>
  <si>
    <t>Mars</t>
  </si>
  <si>
    <t>Element</t>
  </si>
  <si>
    <t>Fire</t>
  </si>
  <si>
    <t>Key Features</t>
  </si>
  <si>
    <t>initiative, courageous, enterprising, confident, cheerful, impatient</t>
  </si>
  <si>
    <t>Best Match</t>
  </si>
  <si>
    <t>Leo, Sagittarius</t>
  </si>
  <si>
    <t>Description</t>
  </si>
  <si>
    <t>First Date</t>
  </si>
  <si>
    <t>Last Date</t>
  </si>
  <si>
    <t>Venus</t>
  </si>
  <si>
    <t>Taurus</t>
  </si>
  <si>
    <t>Earth</t>
  </si>
  <si>
    <t>peaceful, tolerant, stable, patient, careful, practical, material-based</t>
  </si>
  <si>
    <t>Virgo, Capricorn</t>
  </si>
  <si>
    <t>Tolerant and persistent
If you say to Taurus that he or she is stubborn, they will certainly disagree and politely explain to you how patient and cautious only they are. But do not be fooled! If Taurus makes up his / her mind, hardly you will change such decision. Imagine a real bull. How do you think you could persuade such animal to voluntarily cross the meadow, if it will stand at some convenient and grassy spot? Hardly! And with the people born under the sign of Taurus is it exactly the same. Their characteristic nature is "persistent" or "headstrong".
They are very tolerant. You can romp around and nudge them, but Taurus will consider you as a common insect and sweep the tail at most (or rather shrug off your chatter and foolishness). But beware of pushing them violently somewhere against their will or attacking their honor. That is the biggest mistake that you can do.</t>
  </si>
  <si>
    <t>Pioneer
People born under the sign of Aries are forceful and ambitious. They easily become enthusiastic about something new. A typical Aries is a pioneer who encourages others by own eagerness. They are often idealists who defend their thoughts aloud. The passion of Aries can take many forms, from a joyful coffeehouse debate to a blind dedication of the Knights Crusade.
Their characteristic nature is straightforward (sometimes too much). Aries often casts the caution aside and goes straight to the point, what of course may be a source of certain remorses later. When he or she wants to share a new idea or experience with you, they will surely pick up the phone without hesitation and call you immediately. If you are in the office or shopping, it does not matter at all. It may be uncomfortable for you, but not for Aries. After you will be showered with all the necessary informations maybe at the end you will hear: "And how are you? I hope I am not calling at an inconvenient time?".</t>
  </si>
  <si>
    <t>Gemini</t>
  </si>
  <si>
    <t>Mercury</t>
  </si>
  <si>
    <t>Air</t>
  </si>
  <si>
    <t>communication, eloquence, eagerness, readiness, change, friendship</t>
  </si>
  <si>
    <t>Libra, Aquarius</t>
  </si>
  <si>
    <t>Air element
Gemini have a brilliant sense of humor and diplomacy. They are responsive and receptive. The key element of people born under the sign of Gemini is the air and their planet is Mercury. The air suggests that they do not stand often with both feet on the ground. And if you imagine the god Mercury with his winged shoes, it will be immediately clear that instability and variability is the essential characteristic of Gemini.
In the most typical cases you can even perceive a certain nervous energy that surrounds these people. The clearest example is Johnny Depp in his role as Captain Jack Sparrow in the movie Pirates of the Caribbean. This role is of course a bit exaggerated, but the important thing is that unpredictability, emotionality, eloquence and restlessness is not only brilliantly played by Johnny Depp, but that it is natural in some way to him. The reason and secret why he so perfectly portray such features is, that he is a genuine Gemini.</t>
  </si>
  <si>
    <t>Cancer</t>
  </si>
  <si>
    <t>Moon</t>
  </si>
  <si>
    <t>Water</t>
  </si>
  <si>
    <t>mood swings, sensitivity, thrift, care, introversion</t>
  </si>
  <si>
    <t>Scorpio, Pisces</t>
  </si>
  <si>
    <t>Mood swings
The water is the element of Cancer and as such is this a symbol of the unconscious. Cancers are therefore prone to frequent mood swings that emanate from their unconscious mind. They are often abducted by their feelings because they do not have them completely under control. The joy and the sorrow alternate each other regularly as the land and the water. Cancer is a big dreamer who has a lot of inspiration and ideas, but he or she can easily succumb to depression when dreams suddenly go away. Their characteristic nature is creative but cautious.
Introvert character
People born under the sign of Cancer are not usually greedy for winning the public recognition as extroverted Leos. They rather like the modest behavior. Thanks to their conservative nature Cancers are not very supportive of change and adventure. Conservatism and moderation are one of their characteristics features. They may sometimes miss the interesting and lucrative opportunities because they are not able to quickly go forward.</t>
  </si>
  <si>
    <t>Leo</t>
  </si>
  <si>
    <t>Sun</t>
  </si>
  <si>
    <t>a leader type, proud, generous, lavish, strong and capable</t>
  </si>
  <si>
    <t>Proud ruler
Leo is a bright and proud ruler. You can find him or her basking in the sun, or running towards some important goal. And this is mostly some kind of essential job. Leo is usually smart enough not to waste the energy and effort. The people born under the sign of Leo know what efficiency means – if you can easily sweep the floor with proper broom, be sure they will not advise you a toothbrush for such a job. But the floor is of course a matter about which Leo will probably not have to worry (maybe only as the owner of a large cleaning company). Other more important goals are essential in the life of this proud and confident being (Leo as the "Lion King"). He or she will really like to tell anyone how to deal quickly and efficiently with a dirty floor. Because Leo's nature is to give advice and manage others. Their characteristic quality is to be dynamic, ambitious and vital.</t>
  </si>
  <si>
    <t>Virgo</t>
  </si>
  <si>
    <t>reliability, accuracy, efficiency, forethought, empathy</t>
  </si>
  <si>
    <t>Taurus, Capricorn</t>
  </si>
  <si>
    <t>Meticulous sign
Virgos are reliable and accurate. You can see at first glance that they are sticklers with a calm and balanced view of the world. Often, however, they are bothered by inner fears, which disrupt their emotional balance and also digestion. "Have I cooked enough rice for lunch today?" or "Will not John be angry, because I have not invited him yet? I have to clean up first!" Similar questions can really make wrinkles on the Virgo's forehead. This zodiac sign is characteristically full of anxiety.
Background figure
Virgo is usually not very noisy in the public, because people born under this zodiac sign do not feel well at large gatherings. Rather than in the crowded square you will find Virgos at work, where they spend overtime, or in the library, where they study new books about healthy eating or looking for advice on how to better utilize the free time. Virgo can surely have the courage, but it is more or less exceptional. On a party you will find this people most likely aside and watching others. Virgo do not need to show its own strengths in a striking way, theatricality and exhibitionism is simply not their characteristic feature. This zodiac sign is generally well-aware of its real value (even on the job market).</t>
  </si>
  <si>
    <t>Libra</t>
  </si>
  <si>
    <t>indecision, kindness, carefulness, sense of justice, hospitality, willingness</t>
  </si>
  <si>
    <t>Gemini, Aquarius</t>
  </si>
  <si>
    <t>Harmony
The ideal of people born under the sign of Libra is the harmony. They are peaceful angels who would like to settle all disputes around. But unfortunately today's world is quite turbulent and volatile, so Libra people have to spend most of the time "balancing the scales” rather than enjoying the harmonious mood.
Indecision
You can hardly envy them. Their life is not one endless nirvana as you might expect. On the contrary, they are often dissatisfied because of the inherent uncertainty and indecision, what is very characteristic for them. It can go so far that Libras will hesitate in the morning, which foot to get up out of bed. This was only a joke, of course, but honestly – when you see someone hesitating where to sit in the restaurant (not to mention the endless studying of the menu), certainly a typical person born under the sign of Libra is in front of you. He or she will think for an incredibly long time if it is better to order a white wine, which suits more to the actual meal and has the better reputation in this region, or red wine, which is perhaps healthier and more popular by him or her. Well, almost unsolvable issue. Not for you, but certainly for Libra.</t>
  </si>
  <si>
    <t>Scorpio</t>
  </si>
  <si>
    <t>Pluto</t>
  </si>
  <si>
    <t>patience, passion, free spirit, good judgment, likes secrets</t>
  </si>
  <si>
    <t>Cancer, Pisces</t>
  </si>
  <si>
    <t>Penetrating eyes and mind
Sometimes it is not easy to get along with Scorpio. The insults can quickly bounce from their armour and when you warmly flatter them they will not melt as the snow in spring. The usual relationship's tactic and tricks characteristically does not apply to them. Scorpios simply do not need anyone to tell them how good they are. And even if they will agree with your compliments, they will think "what does he / she wants from me in exchange for such politeness?".
Scorpio people have a mesmeric glance. If your eyes meet, certainly you will step aside first. You can often feel that his / her sight is penetrating, similarly to a knife that can smoothly go through the butter. The hypnotic intensity of such experience may surprise you. It can seem that Scorpio knows everything what is in your mind. But the other way around, to find out what Scorpio thinks will be a much greater challenge! Deep and passionate heart is very characteristic for them.</t>
  </si>
  <si>
    <t>Sagittarius</t>
  </si>
  <si>
    <t>Jupiter</t>
  </si>
  <si>
    <t>self-confidence, boldness, flippancy, open-mindedness, willingness to take risks</t>
  </si>
  <si>
    <t>Aries, Leo</t>
  </si>
  <si>
    <t>Respect and embarrassment at the same time
"Wear one's heart on one's sleeve" – this is the best summary of the Sagittarian characteristic. It is a good-natured archer who arouses respect and embarrassment at the same time. Sagittarius people are not spiteful, but their flippancy and sincerity can disarm many people, even friends. When the Sagittarius will shoot the arrows around, he or she will smile while your laugh will probably be soon over. To better imagine his / her common attitude – Sagittarian's statements correspond with the characteristic straightforward ability to aptly, but often also tactlessly comment everything around, eg .: "Today you look much better than last time, that you had greasy hair and the old turtleneck. You are really making the progress!" or "Have you finally got to the school? I think you will be completely gray before the graduation." or "The egg spread on your sandwich is really good. Hopefully breeders got rid of the salmonella which was last year still widespread."
Quickly judging
Sagittarius often jumps to conclusions. They can spew many shocking judgments and look totally innocent. It is often really strange how so clever person can be sometimes blind to own statements. And yet these archers often believe that they are the greatest diplomats under the sun! Unfortunately the Wild West saying "shoot first, ask later" is more appropriate by them. But you will never be angry with them when they apparently lack the malicious intent. The endless optimism is a characteristic feature of this zodiac sign.</t>
  </si>
  <si>
    <t>Capricorn</t>
  </si>
  <si>
    <t>Saturn</t>
  </si>
  <si>
    <t>rational, purposeful, responsible, honest, realistic</t>
  </si>
  <si>
    <t>Taurus, Virgo</t>
  </si>
  <si>
    <t>Mountain chamois
What is the Capricorn for a person and how to introduce this zodiac sign? The ideal form is probably a mountain chamois (the goat). The genuine Capricorn is able to climb the social ladder as skilfully as his four-legged relative in the mountains. He or she will be very careful where to step, because every wrong move could end up with a very painful fall.
If we are talking about an adult Capricorn, it will not be a frisky kid. Capricorns know that the ground for success is the self-discipline. He or she respects well known experts and honor the tradition. Only then they can survive in tough conditions and climb to the top.
The ability of self-control
Capricorn's element is the earth. Therefore people born under this sign are not looking dreamily into the sky, but rather in front of them (besides others to avoid stumble). These people can usually well distinguish what helps them in achieving goals. Jealousy, anger, revenge, eccentricity or pride are often just obstacles which is better to overcome, because they do not help Capricorn's intentions. Uncontrolled passions can arouse embarrassment in them.</t>
  </si>
  <si>
    <t>Aquarius</t>
  </si>
  <si>
    <t>Uranus</t>
  </si>
  <si>
    <t>tolerant, resourceful, original, curious, witty, dreamy</t>
  </si>
  <si>
    <t>Gemini, Libra</t>
  </si>
  <si>
    <t>Visionaries and dreamers
Aquarians are often the great visionaries and dreamers who do not acknowledge the values and lessons of the past with the proper respect. Among people born under the Aquarius zodiac sign you can find Charles Darwin, Thomas Edison or Galileo Galilei. And each of them did enough to turn the science upside down.
Tolerance of Aquarius
Aquarius will not judge you according to the first impression. He or she likes freedom and independence and usually the same values respects also by others. Thus, tolerance is very characteristic for a typical Aquarius, if you let him / her live with own different opinions. They will be honest with you, but without advising you how to live. Aquarians simply know that everyone has own ideals and aspirations.
Characteristic Fantasy
People born under this zodiac sign live in the sky (the air element), and occasionally you will see them sitting on a rainbow and pouring currents of vivid imagination on the ground. Aquarians talk a lot about their plans, but the realization fails from time to time. Because they often have more things to pursue than any other zodiac sign during the lifetime. The boundless fantasy is simply a characteristic feature of Aquarius.</t>
  </si>
  <si>
    <t>Pisces</t>
  </si>
  <si>
    <t>Neptune</t>
  </si>
  <si>
    <t>sensitivity, intuition, spiritual values, dreamy, loves the movement and change</t>
  </si>
  <si>
    <t>Scorpio, Cancer</t>
  </si>
  <si>
    <t>Permanently in motion
Have you ever seen a fish that would last in one place for long (unless it was dead of course)? Thus, any healthy fish must be permanently in motion. Pisces working as a cashier in a hypermarket or as a gatekeeper, well, this is not an ideal picture. The suitable place for them is for instance a steward(ess) on the plane, which can comfortably travel around the world and is constantly on the move. That is something what really suits the characteristic of Pisces. If Pisces should stay in one place, it must be a noble bar (or anything similar) where they can spare few words with everyone. Indeed, it has to live around – metaphorically speaking: when a fish can not swim on the high seas, it will be satisfied on the colorful coral reef.
Power and money
Power and money do not attract Pisces much. To have the power carries some responsibilities and worries and often also the need to be chained to one place. Moreover, a Latin proverb says "Standing water becomes putrid" (Capiunt vitium ni moveantur aquae) and Pisces understand this very well. They are spiritually and emotionally based, governed mostly by intuition. Because you must often act quickly in the underwater world and there is usually no time for long analysis and prudent judging. Thus, you can count the developed instinct and universal talent among the regular and apparent characteristics of this animal zodiac sign.</t>
  </si>
  <si>
    <t>Like fire itself, fire signs tend to be passionate, dynamic, and temperamental. Fire can keep you warm, or it can do great destruction. While fire burns out quickly without fuel to keep it going, it can also regenerate its power from the ashes. A single spark can set off a forest fire. As a result, fire signs need to be nurtured and managed carefully.</t>
  </si>
  <si>
    <t>Air signs are all about action, ideas, and motion—they are the “winds of change.” When a strong gust hits you, you can’t help but move. While some within their ranks may be true-life “airheads,” others are as powerful as a gravity-defying G-force. Air signs bring everyone a breath of fresh air when things start to get stale. Like the breeze, you can’t quite catch them, and you never know where they’ll drop you once they sweep you up. It will almost always been an adventure, though.</t>
  </si>
  <si>
    <t>Earth signs keep it real. They are the “grounded” people on the planet, the ones who bring us down to earth and remind us to start with a solid foundation. Slow and steady, these “builders” are loyal and stable, and stick by their people through hard times. On good days, they’re practical; at worst, they can be materialistic or too focused on the surface of things to dig into the depths.</t>
  </si>
  <si>
    <t>Intuitive, emotional and ultra-sensitive, water signs can be as mysterious as the ocean itself. Like water, they can be refreshing, or they can drown you in their depths. These signs often have intense dreams and borderline-psychic intuition. Security is important to them—after all, water needs a container, or it dries up and disappears.</t>
  </si>
  <si>
    <t>Rat</t>
  </si>
  <si>
    <t>Tiger</t>
  </si>
  <si>
    <t>Rabbit</t>
  </si>
  <si>
    <t>Dragon</t>
  </si>
  <si>
    <t>Snake</t>
  </si>
  <si>
    <t>Horse</t>
  </si>
  <si>
    <t>Goat</t>
  </si>
  <si>
    <t>Monkey</t>
  </si>
  <si>
    <t>Chicken</t>
  </si>
  <si>
    <t>Dog</t>
  </si>
  <si>
    <t>Pig</t>
  </si>
  <si>
    <t>Sun Sign</t>
  </si>
  <si>
    <t>Sun Element</t>
  </si>
  <si>
    <t>Chinese Sign</t>
  </si>
  <si>
    <t>Metal</t>
  </si>
  <si>
    <t>Wood</t>
  </si>
  <si>
    <t>Metal Rats are strong-willed individuals who are determined to get what they want, regardless of the cost. Intensively emotional, their behavior can border on extreme. Possessive feelings, envy and rage can cause problems. Relationships can be problematic as Metal Rats are obstinate.</t>
  </si>
  <si>
    <t>Water Rats are extremely influential. They’re smart and insightful which makes them excellent at problem-solving. Practical and understanding, Water Rats interact well with and are liked by others.</t>
  </si>
  <si>
    <t>Not nearly as self-confident as they appear on the surface, Wood Rats will never expose this vulnerability to others. They’re successful despite their perpetual fear of failing. Wood Rats enjoy being with friends and family and fortunately for them, feelings of love and respect are mutual.</t>
  </si>
  <si>
    <t>Fire Rats enjoy being spontaneous. They enjoy traveling and taking on new tasks and will take on practically any new project or adventure simply to avoid any sense of routine and monotony. They’re zestful, spirited, and giving individuals who are well-liked by others.</t>
  </si>
  <si>
    <t>Earth Rats prefer a sense of stability, digging in and putting down roots early to help ensure a successful future. They believe that slow and steady is the best approach. Being spontaneous is an inbred trait, but this type of behavior does not suit Earth Rats.</t>
  </si>
  <si>
    <t>Compatible With</t>
  </si>
  <si>
    <t>Incompatible With</t>
  </si>
  <si>
    <t>Dragon, Monkey</t>
  </si>
  <si>
    <t>Horse, Rabbit</t>
  </si>
  <si>
    <t>Those born under the Chinese Zodiac sign of the Rat are quick-witted, clever, charming, sharp and funny. They have excellent taste, are a good friend and are generous and loyal to others considered part of its pack. Motivated by money, can be greedy, is ever curious, seeks knowledge and welcomes challenges.
Occupying the 1st and most prominent position on the Chinese Zodiac, the Rat symbolizes such character traits as wit, imagination and curiosity. Rats have keen observation skills and with those skills they’re able to deduce much about other people and other situations. Overall, Rats are full of energy, talkative and charming but they have a tendency to become aggressive.
Rats are full of good advice but they will never share their troubles with others. They are honest individuals and they enjoy living for the moment. They’re also capable of surviving any situation.</t>
  </si>
  <si>
    <t>Another of the powerful Chinese Zodiac signs, the Ox is steadfast, solid, a goal-oriented leader, detail-oriented, hard-working, stubborn, serious and introverted but can feel lonely and insecure. Takes comfort in friends and family and is a reliable, protective and strong companion.
Occupying the 2nd position on the Chinese Zodiac, Oxen possess such character traits as dependability, strength and determination. Oxen are tolerant individuals who believe that the road to success involves hard work and scrupulous behavior; they don’t believe in taking shortcuts. They characterize those who don’t work hard as lazy individuals not worthy of respect.
Oxen are capable of trusting others and will listen to their opinions with an open mind. However, Oxen prefer making decisions that are based on their own research. Oxen favor strong, life-long alliances to casual acquaintances.
Home is where Oxen go to seek comfort, occasionally watching television or reading. They prefer the rural outdoors and spend the majority of their “home” time working in the garden or caring for the yard.</t>
  </si>
  <si>
    <t>Like metal, these Oxen are amazingly strong. They’re extremely hard-working individuals who will do whatever is necessary to achieve their goals. They’re trustworthy, dependable individuals who are not likely to show emotion. They have difficulty interpreting the feelings of others.</t>
  </si>
  <si>
    <t>Ox</t>
  </si>
  <si>
    <t>Water Oxen are much more flexible, and because of this quality, they’re better able to understand what others are thinking and feeling. They’re sincere, patient, quick-thinking and others enjoy being around them.</t>
  </si>
  <si>
    <t>Wood Oxen work well as part of a team, but because of their work ethic, self-confidence and strong sense of morals, they’ll always perform better as the team’s leader. They do have a tendency to be quick-tempered and outspoken.</t>
  </si>
  <si>
    <t>Fire Oxen are natural born leaders. In fact, they’ll often hold positions of importance at work and in the community. They have short fuses and tend to react impulsively instead of considering the opinion of others.</t>
  </si>
  <si>
    <t>Earth Oxen are successful individuals, probably because they are diligent rather than impulsive. A more modest approach combined with their reliability and sincerity makes them more likeable.</t>
  </si>
  <si>
    <t>Those born under the Chinese Zodiac sign of the Tiger are authoritative, self-possessed, have strong leadership qualities, are charming, ambitious, courageous, warm-hearted, highly seductive, moody, intense, and they’re ready to pounce at any time.
Occupying the 3rd position on the Chinese Zodiac, the Tiger symbolizes such character traits as bravery, competitiveness and unpredictability. Tigers love to be challenged and will accept any challenge if it means protecting a loved one or protecting their honor. They don’t worry about the outcome because they know they’ll always land on their feet. Don’t let their calm appearance fool you though; Tigers will pounce when they feel it’s necessary.
Born to lead, Tigers can be stubborn if they realize they’re not in charge. They have a slight tendency to be selfish but overall, Tigers are extremely generous. They’re very intelligent and they’re always on alert. Tigers are very charming and are well-liked by others. They are not motivated by money or power.</t>
  </si>
  <si>
    <t>Dog, Horse</t>
  </si>
  <si>
    <t>Goat, Ox</t>
  </si>
  <si>
    <t>Assertive, competitive and sharp, once Metal Tigers set their sights on their goals there’s no stopping them. They’ll always do what’s necessary to remain at the center of attention. Metal Tigers tend to jump to conclusions; a behavior they need to work at improving.</t>
  </si>
  <si>
    <t>Water Tigers are sensitive and tranquil. They realize that other people have worthy opinions too. They’re very intuitive which makes them good at accurately judging different situations.</t>
  </si>
  <si>
    <t>Not feeling the need to be in charge, Wood Tigers work well with others. Others enjoying being around Wood Tigers because they’re very giving individuals. They’re compassionate and willing to do whatever is necessary to help others.</t>
  </si>
  <si>
    <t>Expressive, vibrant and a bit eccentric, Fire Tigers are always looking at the positive side of every situation. Because they’re able to generate excitement in others, they’re considered excellent leaders. When Fire Tigers speak, others listen – and do what they’re told!</t>
  </si>
  <si>
    <t>More grounded in reality, Earth Tigers don’t get carried away by the circumstances of their situations. Instead, they sit back and evaluate all angles before jumping in. They’re able to stay focused on their tasks; a trait that helps ensure success.</t>
  </si>
  <si>
    <t>Rat, Rooster</t>
  </si>
  <si>
    <t>Tiger, Horse</t>
  </si>
  <si>
    <t>Those born under the Chinese Zodiac sign of the Rabbit enjoy being surrounded by family and friends. They’re popular, compassionate, sincere, and they like to avoid conflict and are sometimes seen as pushovers. Rabbits enjoy home and entertaining at home.
Occupying the 4th position in the Chinese Zodiac, the Rabbit symbolizes such character traits as creativity, compassion, and sensitivity. Rabbits are friendly, outgoing and prefer the company of others. They also prefer to avoid conflict. In confrontational situations, Rabbits approach calmly and with consideration for the other party. Rabbits believe strongly in friends and family and lacking such bonds can lead to emotional issues.
Their serene nature keeps Rabbits from becoming visibly upset. Because they’re serene animals, Rabbits are easily taken advantage of. Their sensitive nature makes them shy away from aggressive or competitive situations. They’re overall conservative and not interested in taking risks.</t>
  </si>
  <si>
    <t>Pig, Dog</t>
  </si>
  <si>
    <t>Rooster, Rat</t>
  </si>
  <si>
    <t>Metal gives Rabbits more strength, resilience and determination. Metal Rabbits are more intense in their actions, whether they’re work-related or romantic.</t>
  </si>
  <si>
    <t>Like the currents, Water Rabbits prefer to go with the flow, avoiding conflict at all costs, even in situations that are bothersome. It’s easy to take advantage of Water Rabbits. They’re very supportive of others.</t>
  </si>
  <si>
    <t>Wood Rabbits occupy their time doing for others; always feeling the need to make others content. This generosity is easy for others to take advantage of and sometimes Wood Rabbits don’t even realize is happening.</t>
  </si>
  <si>
    <t>Fire adds spark to the Rabbit’s personality and all that Fire Rabbits do. Fire compels Rabbits to seek new adventures. Prone to tantrums, Fire Rabbits prefer to avoid conflict.</t>
  </si>
  <si>
    <t>Earth Rabbits are grounded in reality. Their advice can be harsh, but honest. Home life is important to Earth Rabbits as are money and material goods.</t>
  </si>
  <si>
    <t>A powerful sign, those born under the Chinese Zodiac sign of the Dragon are energetic and warm-hearted, charismatic, lucky at love and egotistic. They’re natural born leaders, good at giving orders and doing what’s necessary to remain on top.
Occupying the 5th position in the Chinese Zodiac, the Dragon is the mightiest of the signs. Dragons symbolize such character traits as dominance and ambition. Dragons prefer to live by their own rules and if left on their own, are usually successful. They’re driven, unafraid of challenges, and willing to take risks. They’re passionate in all they do and they do things in grand fashion. Unfortunately, this passion and enthusiasm can leave Dragons feeling exhausted and interestingly, unfulfilled.
While Dragons frequently help others, rarely will they ask for help. Others are attracted to Dragons, especially their colorful personalities, but deep down, Dragons prefer to be alone. Perhaps that is because they’re most successful when working alone. Their preference to be alone can come across as arrogance or conceitedness, but these qualities aren’t applicable. Dragons have tempers that can flare fast!</t>
  </si>
  <si>
    <t>Monkey, Rat</t>
  </si>
  <si>
    <t>Ox, Goat</t>
  </si>
  <si>
    <t>Metal strengthens this already strong sign. Metal Dragons are more determined and they’ll fight for what they believe in. They enjoy the company of those who feel mighty enough to challenge their beliefs. They’re true leaders and usually find plenty of others willing to follow.</t>
  </si>
  <si>
    <t>Water calms the Dragon’s fire. Water Dragons are able to see things from other points of view. They don’t have the need to always be right. Their decisions, if well-researched, are usually better since they allow other’s to become involved.</t>
  </si>
  <si>
    <t>Wood Dragons also are willing to entertain the opinions of others. Their artistic side is strong, and Wood Dragons enjoy being creative and innovative. They get along with others, but will always be the dominating force.</t>
  </si>
  <si>
    <t>A Fire Dragon’s emotions can flare instantly. Fire Dragons put themselves on pedestals, and because they react quickly and recklessly, they sometimes make wrong decisions. Fire Dragons need to slow down and keep their tempers in check as that’s when they’re best.</t>
  </si>
  <si>
    <t>More rooted in the ground, Earth Dragons make better decisions because they act more rationally. Earth Dragons are level-headed and able to control their behaviors. They’re more supportive of others, but they prefer being admired by others.</t>
  </si>
  <si>
    <t>Those born under the Chinese Zodiac sign of the Snake are seductive, gregarious, introverted, generous, charming, good with money, analytical, insecure, jealous, slightly dangerous, smart, they rely on gut feelings, are hard-working and intelligent.
Occupying the 6th position in the Chinese Zodiac, the Snake symbolizes such character traits as intelligence, gracefulness and materialism. When it comes to decision-making, Snakes are extremely analytical and as a result, they don’t jump into situations. They are effective at getting the things they want, even if it means they have to scheme and plot along the way.
Snakes are very materialistic creatures, preferring to surround themselves with the finest that life has to offer. This is especially evident in the home, where luxurious furnishings and surroundings help Snakes seek the peace they need in order to thrive.</t>
  </si>
  <si>
    <t>Rooster, Ox</t>
  </si>
  <si>
    <t>Pig, Monkey</t>
  </si>
  <si>
    <t>Incredibly goal-oriented, Metal Snakes will stop at nothing to get that which they believe they deserve. Failure is not in their vocabularies. With their money, they’re continually acquiring more and more possessions – for themselves.</t>
  </si>
  <si>
    <t>Influential, motivated, insightful, and highly intellectual are words that best characterize Water Snakes. These Snakes work well with others and enjoy being recognized and rewarded. They’ll reveal feelings to those closest to them, but no one else.</t>
  </si>
  <si>
    <t>Kind and genuine, these Snakes enjoy building a solid foundation of friends and family whom they love deeply and whose company they enjoy immensely. But even with all this support, Wood Snakes rarely seek the advice of others.</t>
  </si>
  <si>
    <t>Fire Snakes are more extroverted, forever offering opinions and telling others what’s on their minds. Even so, others enjoy listening to Fire Snakes. They’re very persuasive and are especially good at convincing others that their ways are best.</t>
  </si>
  <si>
    <t>Earth Snakes always seem to be calm and content. They’re friendly and approachable and believe that they’ll reap great rewards by working hard and relying on common sense.</t>
  </si>
  <si>
    <t>Those born under the Chinese Zodiac sign of the Horse love to roam free. They’re energetic, self-reliant, money-wise, and they enjoy traveling, love and intimacy. They’re great at seducing, sharp-witted, impatient and sometimes seen as a drifter. 
Occupying the 7th position on the Chinese Zodiac, the Horse symbolizes such character traits as strength, energy, and an outgoing nature. Extremely animated, Horses thrive when they’re the center of attention. Always in search of a good time, Horses keep the crowds happy with their humor and their wit.
Horses are extremely intelligent so they’re able to grasp new subjects with ease. They’re also capable of multi-tasking however they don’t always finish what they start because they’re forever chasing the next opportunity. Horses are honest, friendly and open-minded. They’re perhaps a bit too centered on themselves and have been known to throw tantrums when situations don’t go their way.</t>
  </si>
  <si>
    <t>Dog, Tiger</t>
  </si>
  <si>
    <t>Rat, Monkey</t>
  </si>
  <si>
    <t>Free-spirited in every sense of the word, commitment is the easiest way to scare Metal Horses away. They prefer jumping from one relationship or job to the next. Because of this, Metal Horses make better friends than partners.</t>
  </si>
  <si>
    <t>Adaptable yet indecisive, Water Horses have a tendency to flow like the current. They have trouble making up their minds and as a result, they always seem to be confusing others. And although this behavior can be frustrating, Water Horses are fun to be around so most people just get used to it.</t>
  </si>
  <si>
    <t>Stable and strong, Wood Horses are better able to make decisions. They interact well with others; a trait that enables them to have more successful personal and professional relationships.</t>
  </si>
  <si>
    <t>The fire is always burning inside Fire Horses. They love living on the edge and are always ready for change as change always is more interesting. They are incredibly opinionated and one place you’ll never find Fire Horses is standing on the fence.</t>
  </si>
  <si>
    <t>Earth Horses will work to meet their goals, no matter how long it takes. They’ve got the ability to view situations from all perspectives and this ability is especially useful when it comes to making decisions. They’re very adaptable and they’re funny too.</t>
  </si>
  <si>
    <t>Those born under the Chinese Zodiac sign of the Goat enjoy being alone in their thoughts. They’re creative, thinkers, wanderers, unorganized, high-strung and insecure, and can be anxiety-ridden. They need lots of love, support and reassurance. Appearance is important too.
Occupying the 8th position in the Chinese Zodiac, the Goat (or Sheep) symbolizes such character traits as creativity, intelligence, dependability, and calmness. Comfortable being alone to ponder the workings of their inner minds, Goats enjoy being part of a group, but prefer the sidelines rather than the center. Their nurturing personality makes Goats excellent care-givers. They’re quite and reserved because they spend much time absorbed in their thoughts.
Home and alone is where Goats feel most comfortable. There they can express themselves artistically, whether it’s by painting, cooking or participating in whatever artistic endeavors they enjoy. Goats prefer the couch because there they can relax and explore their minds. They don’t need elaborate furnishings; only items reflecting their desire for art.
When traveling or seeking entertainment, Goats prefer groups or venues that hold many people. Goats spend money on fashions that give them a first class appearance. Although Goats enjoy spending money on the finer things in life, they are not snobbish.</t>
  </si>
  <si>
    <t>Rabbit, Pig</t>
  </si>
  <si>
    <t>Rat, Ox</t>
  </si>
  <si>
    <t>Metal Goats are tough on the outside, fragile inside. Those close to Metal Goats understand and accept this. Metal Goats are very cultural and they’re most appreciative of the arts.</t>
  </si>
  <si>
    <t>Fun-loving and carefree, Water Goats prefer â€œgoing with the flow.â€ These traits make Water Goats enjoyable to be around. They prefer to put down roots. They’ll pout when things don’t go their way and they lack self-confidence.</t>
  </si>
  <si>
    <t>Others enjoy the company of Wood Goats which is why they’re most comfortable in groups. They enjoy being helpful, but their generosity is sometimes taken advantage of. Wood Goats need to spend more time caring for their own selves.</t>
  </si>
  <si>
    <t>Not nearly as sensitive as other Goats, Fire Goats don’t need the approval of others. Fire Goats always put themselves ahead of others. They’re social creatures who typically will have a close-knit circle of family and friends.</t>
  </si>
  <si>
    <t>Stable with feet firmly planted in the ground, Earth Goats are conservative, independent and practical, but not very confident in themselves. Most important in life is the family and they truly enjoy all that life has to offer.</t>
  </si>
  <si>
    <t>Those born under the Chinese Zodiac sign of the Monkey thrive on having fun. They’re energetic, upbeat, and good at listening but lack self-control. They like being active and stimulated and enjoy pleasing self before pleasing others. They’re heart-breakers, not good at long-term relationships, morals are weak.
Occupying the 9th position on the Chinese Zodiac, the Monkey possesses such character traits as curiosity, mischievousness, and cleverness. Forever playful, Monkeys are the masters of practical jokes. Even though their intentions are always good, this desire to be a prankster has a tendency to create ill will and hurt feelings.
Although they are inherently intellectual and creative, Monkeys at times have trouble exhibiting these qualities. When that happens, they appear to others to be confused. But nothing could be further from the truth as Monkeys thrive on being challenged. Monkeys prefer urban life to rural, and their favorite pastime is people-watching.</t>
  </si>
  <si>
    <t>Rat, Dragon</t>
  </si>
  <si>
    <t>Horse, Snake</t>
  </si>
  <si>
    <t>Metal Monkeys are determined and ambitious individuals and as a result, they’re often successful. Although they’re considered warm-hearted and very likeable, their preference in life is to be alone. Metal Monkeys are loyal to both their employers and their partners.</t>
  </si>
  <si>
    <t>Water Monkeys are extremely sensitive and often feel hurt by the things that are said to them. They refuse to show their sensitive side to others and as a result, are extreme jokesters. If they can stay focused, they can succeed, but more often than not, they’re easily distracted from their goals.</t>
  </si>
  <si>
    <t>The Wood Monkey’s exceptional communication skills enable them to interact well with others. They’re hard workers who have a keen understanding of the way things operate.</t>
  </si>
  <si>
    <t>Full of strength and determination, Fire Monkeys are excellent at not only setting goals, but in meeting them as well. Others enjoy being in the company of Fire Monkeys, even though these Monkeys want the upper hand in every situation.</t>
  </si>
  <si>
    <t>Always the community activists, Earth Monkeys have an inherent desire to live life the “right” way. They’re very dependable and they take their work and their relationships seriously. In fact, they put forth 100% effort in everything they do. In return, Earth Monkeys expect respect from others.</t>
  </si>
  <si>
    <t>Those born under the Chinese Zodiac sign of the Rooster are practical, resourceful, observant, analytical, straightforward, trusting, honest, perfectionists, neat and conservative. 
Occupying the 10th position in the Chinese Zodiac, the Rooster symbolizes such character traits as confidence, pompousness and motivation. Those born under the Chinese Zodiac sign of the Rooster are loyal, trustworthy individuals who are blunt when it comes to offering their opinions. Their bluntness stems not from being mean but from being honest; a trait which Roosters expect from others.
Roosters are extremely sociable and prefer being the center of attention, always bragging about themselves and their accomplishments. They continually seek the unwavering attention of others which can be annoying. Roosters are as proud of their homes as they are of themselves. They’re extremely organized individuals as evidenced by the fact that their homes are always neat.</t>
  </si>
  <si>
    <t>Ox, Snake</t>
  </si>
  <si>
    <t>Goat, Rabbit</t>
  </si>
  <si>
    <t>These Roosters have really big egos and are forever seeking willing listeners who can help keep those egos inflated. Metal Roosters analyze everything. Their aggressive nature keeps some prospective friendships and relationships from developing.</t>
  </si>
  <si>
    <t>Water has a calming effect on this Rooster. Water Roosters don’t feel the need to rise above the crowd and their communication skills are more refined. Forever energetic and extremely detail-oriented, these Roosters can benefit from staying more focused on the end result rather than the minute details.</t>
  </si>
  <si>
    <t>More team oriented, Wood Roosters have many friends and acquaintances. Forever trying to seek the good rather than the evil in people as well as in life situations, their only fault is the tendency to not complete what they start. This happens because they frequently take on more than they can handle.</t>
  </si>
  <si>
    <t>Roosters in every sense, Fire Roosters spend much of their time perfecting their images. They’re terrific social organizers and excellent leaders. However they are overly blunt and this trait often hurts the feelings of others.</t>
  </si>
  <si>
    <t>Extremely organized and detail-oriented, Earth Roosters are excellent at multi-tasking. They’re motivated by success, and set high standards that they expect others to follow. These expectations of others can lead to animosity so Earth Roosters need to adopt a more subtle approach.</t>
  </si>
  <si>
    <t>Those born under the Chinese Zodiac sign of the Dog are loyal, faithful, honest, distrustful, often guilty of telling white lies, temperamental, prone to mood swings, dogmatic, and sensitive. Dogs excel in business but have trouble finding mates.
Occupying the 11th position in the Chinese Zodiac, the Dog symbolizes character traits such as loyalty, compatibility and kindness. Dogs frequently offer kind words and useful advice, always listening and lending a shoulder when necessary. Dogs often become deeply involved in others’ lives and are sometimes perceived as nosy. Ensuring others are happy is more important to the Dog than wealth, money or success.
Dogs are determined individuals; always wanting to master a new subject before moving on and always finishing what they start. Dogs value friendships; they’re loyal, honest, trustworthy and reliable and have strong morals and ethics.
A well-kept, organized home is very important. Keeping a clean home and helping at work stems from the Dog’s need to be active and involved. Dogs spend money wisely, passing on luxury goods in favor of practical items. Dogs also prefer saving money to cover future expenses.
Dogs at times can also be temperamental, narrow-minded and stubborn. When this happens, the Dog takes off alone in order to make things right again inside its head. Dogs can benefit by learning to relax and being more rational.</t>
  </si>
  <si>
    <t>Horse, Tiger</t>
  </si>
  <si>
    <t>Rooster, Dragon</t>
  </si>
  <si>
    <t>Metal dogs are very committed in all they do whether it involves work or relationships. Expectations are high, both for themselves and others.</t>
  </si>
  <si>
    <t>Less independent, Water Dogs become more self-confident when they’re part of the pack. They prefer being in the pack rather than being the pack’s leader. They’re faithful, affectionate, flexible and relaxed.</t>
  </si>
  <si>
    <t>Wood Dogs also prefer being part of the pack as this environment builds self-confidence. Although timid in the beginning, Wood Dogs eventually can become excellent companions. They’re easy-going and adaptable, warm-hearted faithful.</t>
  </si>
  <si>
    <t>Fire Dogs are true leaders. Others enjoy being in the company of Fire Dogs. They’re sexually attractive, charismatic, vibrant and confident and they always prefer to be on the go.</t>
  </si>
  <si>
    <t>Trustworthiness and dependability make Earth Dogs great leaders. Grounded in reality, their sense of fairness enables Earth Dogs to be supportive of others. They are confident and inspire confidence in others.</t>
  </si>
  <si>
    <t>Those born under the Chinese Zodiac sign of the Pig are extremely nice, good-mannered and tasteful. They’re perfectionists who enjoy finer things but are not perceived as snobs. They enjoy helping others and are good companions until someone close crosses them, then look out! They’re intelligent, always seeking more knowledge, and exclusive.
Occupying the last position in the Chinese Zodiac, the 12th, the Pig symbolizes such character traits as diligence, compassion, and generosity. Pigs enjoy life and because they are entertaining, others enjoy their company. Pigs are giving souls and reap much enjoyment when they’re helping others, but sometimes they give too much. Honesty is what Pigs give and it’s what they expect to receive in return.
Pigs seek peace and will do what is necessary to maintain it. This trait, while admirable, sometimes makes it easy for others to take advantage of Pigs. Pigs are always doing for others, helping anyway they can, but rarely will they ask others for help. This can overwhelm and stress them, but Pigs don’t mind.
When it comes to money, Pigs enjoy spending more than saving. They gravitate towards name brand items. Thriftiness happens only occasionally, but Pigs do know how to find great deals.</t>
  </si>
  <si>
    <t>Rabbit, Goat</t>
  </si>
  <si>
    <t>Monkey, Snake</t>
  </si>
  <si>
    <t>Metal Pigs have a tough exterior, and this strength can be seen in all areas of life. They work diligently and love with all they have. They’re outspoken and trust others right away.</t>
  </si>
  <si>
    <t>Water Pigs are trustworthy almost to a fault. Others can easily influence Water Pigs, but Water Pigs are also good at influencing others to get what they want. They’re extremely social and enjoy having a good time.</t>
  </si>
  <si>
    <t>Wood Pigs are the most helpful and are always seeking ways to work with others. In fact, they’ll help others even when others say help isn’t necessary. Big hearts and strong minds characterize Wood Pigs.</t>
  </si>
  <si>
    <t>The fire in Fire Pigs comes through in everything they do. They’re gutsy risk-takers and once they put their minds to something, it’s all or nothing. That applies to work, romance and goals. Fire Pigs make excellent leaders and bosses.</t>
  </si>
  <si>
    <t>Earth Pigs are most content at home, with family. They never approach a task without first formulating a plan. Earth Pigs are better at being led than being a leader.</t>
  </si>
  <si>
    <t>Type</t>
  </si>
  <si>
    <t>Combo</t>
  </si>
  <si>
    <t xml:space="preserve"> &lt;== enter birthdate as m/dd/yyyy</t>
  </si>
  <si>
    <t>Western Zodiac</t>
  </si>
  <si>
    <t>Eastern Zodiac</t>
  </si>
  <si>
    <t>Name</t>
  </si>
  <si>
    <t>Nickname</t>
  </si>
  <si>
    <t>Gender</t>
  </si>
  <si>
    <t>Date of Birth</t>
  </si>
  <si>
    <t>Place of Birth</t>
  </si>
  <si>
    <t>Father's Name</t>
  </si>
  <si>
    <t>Mother's Name</t>
  </si>
  <si>
    <t>Ethnic Background / Race</t>
  </si>
  <si>
    <t>Religion</t>
  </si>
  <si>
    <t>Sexual Orientation</t>
  </si>
  <si>
    <t>Languages Spoken</t>
  </si>
  <si>
    <t>Age</t>
  </si>
  <si>
    <t>Height</t>
  </si>
  <si>
    <t>Weight</t>
  </si>
  <si>
    <t>Body Type</t>
  </si>
  <si>
    <t>Eye Color</t>
  </si>
  <si>
    <t>Hair Color</t>
  </si>
  <si>
    <t>Hair Style</t>
  </si>
  <si>
    <t>Facial Hair</t>
  </si>
  <si>
    <t>Clothing Style</t>
  </si>
  <si>
    <t>Glasses / Contacts</t>
  </si>
  <si>
    <t>Facial Piercings</t>
  </si>
  <si>
    <t>Skin Color</t>
  </si>
  <si>
    <t>Education</t>
  </si>
  <si>
    <t>Military background</t>
  </si>
  <si>
    <t>Occupation History</t>
  </si>
  <si>
    <t>Children</t>
  </si>
  <si>
    <t>Pets</t>
  </si>
  <si>
    <t>Favorite Food</t>
  </si>
  <si>
    <t>Favorite Fiction Genre</t>
  </si>
  <si>
    <t>Hobbies</t>
  </si>
  <si>
    <t>Special Skills or Abilities</t>
  </si>
  <si>
    <t>Vices</t>
  </si>
  <si>
    <t>Life Philosophy</t>
  </si>
  <si>
    <t>Character Questionaire</t>
  </si>
  <si>
    <t>Answer</t>
  </si>
  <si>
    <t>Are there any distinguishing facial features?</t>
  </si>
  <si>
    <t>Any birthmarks or scars?</t>
  </si>
  <si>
    <t>What about sports?</t>
  </si>
  <si>
    <t>Verbal Idiosyncrasies / Speaking maneurism</t>
  </si>
  <si>
    <t>Physical Idiosyncrasies / Noticeable body language</t>
  </si>
  <si>
    <t>Story Context Questions</t>
  </si>
  <si>
    <t>Answers</t>
  </si>
  <si>
    <t>Character Arc Questions</t>
  </si>
  <si>
    <t>Character's Perspective (how is the story unfolding from the character perspective - do this part *after* you complete the scene list)</t>
  </si>
  <si>
    <t>Attributes</t>
  </si>
  <si>
    <t>Answer 1 - 10</t>
  </si>
  <si>
    <t>Intelligence</t>
  </si>
  <si>
    <t>Physical Strength</t>
  </si>
  <si>
    <t>Charisma</t>
  </si>
  <si>
    <t>Dexterity</t>
  </si>
  <si>
    <t xml:space="preserve">Propensity for Evil </t>
  </si>
  <si>
    <t>Propensity for Good</t>
  </si>
  <si>
    <t>Wisdom</t>
  </si>
  <si>
    <t>Other</t>
  </si>
  <si>
    <t>First Name</t>
  </si>
  <si>
    <t>Middle Name</t>
  </si>
  <si>
    <t>Last Name</t>
  </si>
  <si>
    <t>Full Name</t>
  </si>
  <si>
    <t>(formula, but you can overwrite)</t>
  </si>
  <si>
    <t>Male</t>
  </si>
  <si>
    <t>Female</t>
  </si>
  <si>
    <t>Bigender</t>
  </si>
  <si>
    <t>Nonbinary</t>
  </si>
  <si>
    <t>Polygender</t>
  </si>
  <si>
    <t>Pronoun</t>
  </si>
  <si>
    <t>Possesive</t>
  </si>
  <si>
    <t>Other Gender Information</t>
  </si>
  <si>
    <t>Marital / Partnership Status</t>
  </si>
  <si>
    <t>Self</t>
  </si>
  <si>
    <t>Character backstory - brief bio, life events, what happened before the story (use Alt+Enter to create new line)</t>
  </si>
  <si>
    <t>Paste Western Zodiac Results here:</t>
  </si>
  <si>
    <t>Paste Chinese Zodiac Results here:</t>
  </si>
  <si>
    <t>Pasten any other personality test results below:</t>
  </si>
  <si>
    <t>(define name or nickname first to populate questionaire)</t>
  </si>
  <si>
    <t>Worksheet Name</t>
  </si>
  <si>
    <t>Character Development Worksheet</t>
  </si>
  <si>
    <t>Version</t>
  </si>
  <si>
    <t>2.0</t>
  </si>
  <si>
    <t>Released</t>
  </si>
  <si>
    <t>Author</t>
  </si>
  <si>
    <t>Iulian Ionescu</t>
  </si>
  <si>
    <t>Website</t>
  </si>
  <si>
    <t>https://iulianionescu.com</t>
  </si>
  <si>
    <t>Article</t>
  </si>
  <si>
    <t>https://iulianionescu.com/blog/character-development-worksheet/</t>
  </si>
  <si>
    <t>Released under</t>
  </si>
  <si>
    <t>Creative Commons Attribution 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</si>
</sst>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
    <numFmt numFmtId="165" formatCode="[$-409]mmmm\ d\,\ yyyy;@"/>
  </numFmts>
  <fonts count="8" x14ac:knownFonts="1">
    <font>
      <sz val="11"/>
      <color theme="1"/>
      <name val="Calibri"/>
      <family val="2"/>
      <scheme val="minor"/>
    </font>
    <font>
      <b/>
      <sz val="11"/>
      <color theme="0"/>
      <name val="Calibri"/>
      <family val="2"/>
      <scheme val="minor"/>
    </font>
    <font>
      <b/>
      <sz val="14"/>
      <color theme="0"/>
      <name val="Calibri"/>
      <family val="2"/>
      <scheme val="minor"/>
    </font>
    <font>
      <b/>
      <sz val="11"/>
      <color theme="1"/>
      <name val="Calibri"/>
      <family val="2"/>
      <scheme val="minor"/>
    </font>
    <font>
      <sz val="10"/>
      <color theme="1"/>
      <name val="Calibri"/>
      <family val="2"/>
      <scheme val="minor"/>
    </font>
    <font>
      <b/>
      <sz val="20"/>
      <color theme="0"/>
      <name val="Calibri"/>
      <family val="2"/>
      <scheme val="minor"/>
    </font>
    <font>
      <sz val="20"/>
      <color theme="0"/>
      <name val="Calibri"/>
      <family val="2"/>
      <scheme val="minor"/>
    </font>
    <font>
      <u/>
      <sz val="11"/>
      <color theme="10"/>
      <name val="Calibri"/>
      <family val="2"/>
      <scheme val="minor"/>
    </font>
  </fonts>
  <fills count="8">
    <fill>
      <patternFill patternType="none"/>
    </fill>
    <fill>
      <patternFill patternType="gray125"/>
    </fill>
    <fill>
      <patternFill patternType="solid">
        <fgColor rgb="FF0070C0"/>
        <bgColor indexed="64"/>
      </patternFill>
    </fill>
    <fill>
      <patternFill patternType="solid">
        <fgColor theme="8" tint="-0.249977111117893"/>
        <bgColor indexed="64"/>
      </patternFill>
    </fill>
    <fill>
      <patternFill patternType="solid">
        <fgColor theme="4" tint="-0.499984740745262"/>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9" tint="0.79998168889431442"/>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92">
    <xf numFmtId="0" fontId="0" fillId="0" borderId="0" xfId="0"/>
    <xf numFmtId="0" fontId="0" fillId="0" borderId="0" xfId="0" applyAlignment="1">
      <alignment horizontal="left" vertical="top"/>
    </xf>
    <xf numFmtId="0" fontId="0" fillId="0" borderId="0" xfId="0" applyAlignment="1">
      <alignment horizontal="left" vertical="top" wrapText="1"/>
    </xf>
    <xf numFmtId="164" fontId="0" fillId="0" borderId="0" xfId="0" applyNumberFormat="1" applyAlignment="1">
      <alignment horizontal="center" vertical="top"/>
    </xf>
    <xf numFmtId="0" fontId="0" fillId="0" borderId="1" xfId="0" applyBorder="1" applyAlignment="1">
      <alignment horizontal="left" vertical="top"/>
    </xf>
    <xf numFmtId="164" fontId="0" fillId="0" borderId="1" xfId="0" applyNumberFormat="1" applyBorder="1" applyAlignment="1">
      <alignment horizontal="center" vertical="top"/>
    </xf>
    <xf numFmtId="0" fontId="0" fillId="0" borderId="1" xfId="0" applyBorder="1" applyAlignment="1">
      <alignment horizontal="left" vertical="top" wrapText="1"/>
    </xf>
    <xf numFmtId="164" fontId="0" fillId="0" borderId="1" xfId="0" applyNumberFormat="1" applyBorder="1" applyAlignment="1">
      <alignment horizontal="left" vertical="top"/>
    </xf>
    <xf numFmtId="0" fontId="1" fillId="2" borderId="1" xfId="0" applyFont="1" applyFill="1" applyBorder="1" applyAlignment="1">
      <alignment horizontal="left" vertical="top"/>
    </xf>
    <xf numFmtId="164" fontId="1" fillId="2" borderId="1" xfId="0" applyNumberFormat="1" applyFont="1" applyFill="1" applyBorder="1" applyAlignment="1">
      <alignment horizontal="center" vertical="top"/>
    </xf>
    <xf numFmtId="0" fontId="1" fillId="2" borderId="1" xfId="0" applyFont="1" applyFill="1" applyBorder="1" applyAlignment="1">
      <alignment horizontal="left" vertical="top" wrapText="1"/>
    </xf>
    <xf numFmtId="0" fontId="0" fillId="0" borderId="0" xfId="0" applyAlignment="1">
      <alignment horizontal="center" vertical="top"/>
    </xf>
    <xf numFmtId="0" fontId="4" fillId="0" borderId="3" xfId="0" applyFont="1" applyBorder="1" applyAlignment="1">
      <alignment vertical="top" wrapText="1"/>
    </xf>
    <xf numFmtId="0" fontId="4" fillId="0" borderId="5" xfId="0" applyFont="1" applyBorder="1" applyAlignment="1">
      <alignment vertical="top" wrapText="1"/>
    </xf>
    <xf numFmtId="0" fontId="4" fillId="0" borderId="7" xfId="0" applyFont="1" applyBorder="1" applyAlignment="1">
      <alignment vertical="top" wrapText="1"/>
    </xf>
    <xf numFmtId="0" fontId="3" fillId="0" borderId="0" xfId="0" applyFont="1" applyAlignment="1">
      <alignment horizontal="left" vertical="center"/>
    </xf>
    <xf numFmtId="14" fontId="2" fillId="3" borderId="8" xfId="0" applyNumberFormat="1" applyFont="1" applyFill="1" applyBorder="1" applyAlignment="1">
      <alignment horizontal="center" vertical="center"/>
    </xf>
    <xf numFmtId="0" fontId="2" fillId="2" borderId="8" xfId="0" applyFont="1" applyFill="1" applyBorder="1" applyAlignment="1">
      <alignment horizontal="center" vertical="top" wrapText="1"/>
    </xf>
    <xf numFmtId="0" fontId="2" fillId="2" borderId="9" xfId="0" applyFont="1" applyFill="1" applyBorder="1" applyAlignment="1">
      <alignment horizontal="center" vertical="top"/>
    </xf>
    <xf numFmtId="0" fontId="2" fillId="2" borderId="10" xfId="0" applyFont="1" applyFill="1" applyBorder="1" applyAlignment="1">
      <alignment horizontal="center" vertical="top"/>
    </xf>
    <xf numFmtId="0" fontId="3" fillId="0" borderId="0" xfId="0" applyFont="1" applyAlignment="1">
      <alignment horizontal="center" vertical="top"/>
    </xf>
    <xf numFmtId="0" fontId="5" fillId="4" borderId="0" xfId="0" applyFont="1" applyFill="1" applyAlignment="1">
      <alignment horizontal="centerContinuous" vertical="center" wrapText="1"/>
    </xf>
    <xf numFmtId="0" fontId="6" fillId="4" borderId="0" xfId="0" applyFont="1" applyFill="1" applyAlignment="1">
      <alignment horizontal="centerContinuous" vertical="center" wrapText="1"/>
    </xf>
    <xf numFmtId="0" fontId="0" fillId="0" borderId="0" xfId="0" applyAlignment="1">
      <alignment vertical="top"/>
    </xf>
    <xf numFmtId="0" fontId="3" fillId="0" borderId="11" xfId="0" applyFont="1" applyBorder="1" applyAlignment="1">
      <alignment horizontal="right" vertical="top" wrapText="1" indent="3"/>
    </xf>
    <xf numFmtId="0" fontId="0" fillId="0" borderId="12" xfId="0" applyBorder="1" applyAlignment="1">
      <alignment vertical="top" wrapText="1"/>
    </xf>
    <xf numFmtId="0" fontId="3" fillId="0" borderId="13" xfId="0" applyFont="1" applyBorder="1" applyAlignment="1">
      <alignment horizontal="right" vertical="top" wrapText="1" indent="3"/>
    </xf>
    <xf numFmtId="0" fontId="0" fillId="0" borderId="14" xfId="0" applyBorder="1" applyAlignment="1">
      <alignment vertical="top" wrapText="1"/>
    </xf>
    <xf numFmtId="165" fontId="0" fillId="0" borderId="14" xfId="0" applyNumberFormat="1" applyBorder="1" applyAlignment="1">
      <alignment horizontal="left" vertical="top" wrapText="1"/>
    </xf>
    <xf numFmtId="4" fontId="0" fillId="0" borderId="14" xfId="0" applyNumberFormat="1" applyBorder="1" applyAlignment="1">
      <alignment vertical="top" wrapText="1"/>
    </xf>
    <xf numFmtId="1" fontId="0" fillId="0" borderId="14" xfId="0" applyNumberFormat="1" applyBorder="1" applyAlignment="1">
      <alignment horizontal="left" vertical="top" wrapText="1"/>
    </xf>
    <xf numFmtId="0" fontId="3" fillId="0" borderId="15" xfId="0" applyFont="1" applyBorder="1" applyAlignment="1">
      <alignment horizontal="right" vertical="top" wrapText="1" indent="3"/>
    </xf>
    <xf numFmtId="0" fontId="0" fillId="0" borderId="16" xfId="0" applyBorder="1" applyAlignment="1">
      <alignment vertical="top" wrapText="1"/>
    </xf>
    <xf numFmtId="0" fontId="3" fillId="0" borderId="17" xfId="0" applyFont="1" applyBorder="1" applyAlignment="1">
      <alignment horizontal="right" vertical="top" wrapText="1" indent="3"/>
    </xf>
    <xf numFmtId="0" fontId="0" fillId="0" borderId="18" xfId="0" applyBorder="1" applyAlignment="1">
      <alignment vertical="top" wrapText="1"/>
    </xf>
    <xf numFmtId="0" fontId="3" fillId="0" borderId="0" xfId="0" applyFont="1" applyBorder="1" applyAlignment="1">
      <alignment horizontal="right" vertical="top" wrapText="1" indent="3"/>
    </xf>
    <xf numFmtId="0" fontId="0" fillId="0" borderId="0" xfId="0" applyBorder="1" applyAlignment="1">
      <alignment vertical="top" wrapText="1"/>
    </xf>
    <xf numFmtId="0" fontId="3" fillId="5" borderId="19" xfId="0" applyFont="1" applyFill="1" applyBorder="1" applyAlignment="1">
      <alignment horizontal="center" vertical="top" wrapText="1"/>
    </xf>
    <xf numFmtId="0" fontId="3" fillId="5" borderId="20" xfId="0" applyFont="1" applyFill="1" applyBorder="1" applyAlignment="1">
      <alignment horizontal="center" vertical="top" wrapText="1"/>
    </xf>
    <xf numFmtId="0" fontId="0" fillId="0" borderId="21" xfId="0" applyBorder="1" applyAlignment="1">
      <alignment vertical="top" wrapText="1"/>
    </xf>
    <xf numFmtId="0" fontId="0" fillId="0" borderId="22" xfId="0" applyBorder="1" applyAlignment="1">
      <alignment vertical="top" wrapText="1"/>
    </xf>
    <xf numFmtId="0" fontId="0" fillId="0" borderId="13" xfId="0" applyBorder="1" applyAlignment="1">
      <alignment vertical="top" wrapText="1"/>
    </xf>
    <xf numFmtId="0" fontId="0" fillId="0" borderId="17" xfId="0" applyBorder="1" applyAlignment="1">
      <alignment vertical="top" wrapText="1"/>
    </xf>
    <xf numFmtId="0" fontId="3" fillId="6" borderId="19" xfId="0" applyFont="1" applyFill="1" applyBorder="1"/>
    <xf numFmtId="0" fontId="3" fillId="6" borderId="20" xfId="0" applyFont="1" applyFill="1" applyBorder="1" applyAlignment="1">
      <alignment vertical="top" wrapText="1"/>
    </xf>
    <xf numFmtId="0" fontId="0" fillId="0" borderId="21" xfId="0" applyBorder="1" applyAlignment="1">
      <alignment horizontal="left" vertical="top"/>
    </xf>
    <xf numFmtId="0" fontId="0" fillId="0" borderId="22" xfId="0" applyBorder="1" applyAlignment="1">
      <alignment horizontal="left" vertical="top" wrapText="1"/>
    </xf>
    <xf numFmtId="0" fontId="0" fillId="0" borderId="13" xfId="0" applyBorder="1" applyAlignment="1">
      <alignment horizontal="left" vertical="top"/>
    </xf>
    <xf numFmtId="0" fontId="0" fillId="0" borderId="14" xfId="0" applyBorder="1" applyAlignment="1">
      <alignment horizontal="left" vertical="top" wrapText="1"/>
    </xf>
    <xf numFmtId="0" fontId="0" fillId="0" borderId="17" xfId="0" applyBorder="1" applyAlignment="1">
      <alignment horizontal="left" vertical="top"/>
    </xf>
    <xf numFmtId="0" fontId="0" fillId="0" borderId="18" xfId="0" applyBorder="1" applyAlignment="1">
      <alignment horizontal="left" vertical="top" wrapText="1"/>
    </xf>
    <xf numFmtId="0" fontId="0" fillId="0" borderId="0" xfId="0" applyBorder="1" applyAlignment="1">
      <alignment horizontal="left" vertical="top" wrapText="1"/>
    </xf>
    <xf numFmtId="0" fontId="3" fillId="6" borderId="19" xfId="0" applyFont="1" applyFill="1" applyBorder="1" applyAlignment="1">
      <alignment horizontal="left" vertical="top"/>
    </xf>
    <xf numFmtId="0" fontId="3" fillId="6" borderId="20" xfId="0" applyFont="1" applyFill="1" applyBorder="1" applyAlignment="1">
      <alignment horizontal="left" vertical="top" wrapText="1"/>
    </xf>
    <xf numFmtId="0" fontId="0" fillId="0" borderId="23" xfId="0" applyBorder="1" applyAlignment="1">
      <alignment vertical="top" wrapText="1"/>
    </xf>
    <xf numFmtId="0" fontId="0" fillId="0" borderId="0" xfId="0" applyAlignment="1">
      <alignment vertical="top" wrapText="1"/>
    </xf>
    <xf numFmtId="0" fontId="3" fillId="5" borderId="26" xfId="0" applyFont="1" applyFill="1" applyBorder="1" applyAlignment="1">
      <alignment horizontal="center" vertical="top" wrapText="1"/>
    </xf>
    <xf numFmtId="0" fontId="3" fillId="5" borderId="27" xfId="0" applyFont="1" applyFill="1" applyBorder="1" applyAlignment="1">
      <alignment horizontal="center" vertical="top" wrapText="1"/>
    </xf>
    <xf numFmtId="0" fontId="0" fillId="0" borderId="11" xfId="0" applyBorder="1" applyAlignment="1">
      <alignment vertical="top" wrapText="1"/>
    </xf>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8" xfId="0" applyFont="1" applyBorder="1" applyAlignment="1">
      <alignment horizontal="center" vertical="center" wrapText="1"/>
    </xf>
    <xf numFmtId="0" fontId="3" fillId="6" borderId="2" xfId="0" applyFont="1" applyFill="1" applyBorder="1" applyAlignment="1">
      <alignment horizontal="left" vertical="top" wrapText="1"/>
    </xf>
    <xf numFmtId="0" fontId="3" fillId="6" borderId="3" xfId="0" applyFont="1" applyFill="1"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24" xfId="0" applyBorder="1" applyAlignment="1">
      <alignment horizontal="left" vertical="top" wrapText="1"/>
    </xf>
    <xf numFmtId="0" fontId="0" fillId="0" borderId="25"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3" fillId="6" borderId="28" xfId="0" applyFont="1" applyFill="1" applyBorder="1" applyAlignment="1">
      <alignment horizontal="left" vertical="top" wrapText="1"/>
    </xf>
    <xf numFmtId="0" fontId="3" fillId="6" borderId="29" xfId="0" applyFont="1" applyFill="1" applyBorder="1" applyAlignment="1">
      <alignment horizontal="left" vertical="top" wrapText="1"/>
    </xf>
    <xf numFmtId="0" fontId="3" fillId="0" borderId="21" xfId="0" applyFont="1" applyBorder="1" applyAlignment="1">
      <alignment horizontal="right" vertical="top" wrapText="1" indent="3"/>
    </xf>
    <xf numFmtId="0" fontId="0" fillId="7" borderId="22" xfId="0" applyFill="1" applyBorder="1" applyAlignment="1">
      <alignment vertical="top" wrapText="1"/>
    </xf>
    <xf numFmtId="0" fontId="0" fillId="0" borderId="1" xfId="0" applyBorder="1"/>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3" fillId="0" borderId="0" xfId="0" applyFont="1" applyAlignment="1">
      <alignment vertical="top" wrapText="1"/>
    </xf>
    <xf numFmtId="0" fontId="0" fillId="0" borderId="0" xfId="0" applyAlignment="1">
      <alignment horizontal="left"/>
    </xf>
    <xf numFmtId="0" fontId="0" fillId="0" borderId="12" xfId="0" applyBorder="1" applyAlignment="1">
      <alignment horizontal="left"/>
    </xf>
    <xf numFmtId="0" fontId="0" fillId="0" borderId="14" xfId="0" quotePrefix="1" applyBorder="1" applyAlignment="1">
      <alignment horizontal="left"/>
    </xf>
    <xf numFmtId="14" fontId="0" fillId="0" borderId="14" xfId="0" applyNumberFormat="1" applyBorder="1" applyAlignment="1">
      <alignment horizontal="left"/>
    </xf>
    <xf numFmtId="0" fontId="0" fillId="0" borderId="14" xfId="0" applyBorder="1" applyAlignment="1">
      <alignment horizontal="left"/>
    </xf>
    <xf numFmtId="0" fontId="7" fillId="0" borderId="14" xfId="1" applyBorder="1" applyAlignment="1">
      <alignment horizontal="left"/>
    </xf>
    <xf numFmtId="0" fontId="7" fillId="0" borderId="18" xfId="1" applyBorder="1" applyAlignment="1">
      <alignment horizontal="left"/>
    </xf>
    <xf numFmtId="0" fontId="3" fillId="0" borderId="11" xfId="0" applyFont="1" applyBorder="1" applyAlignment="1">
      <alignment horizontal="right" indent="1"/>
    </xf>
    <xf numFmtId="0" fontId="3" fillId="0" borderId="13" xfId="0" applyFont="1" applyBorder="1" applyAlignment="1">
      <alignment horizontal="right" indent="1"/>
    </xf>
    <xf numFmtId="0" fontId="3" fillId="0" borderId="17" xfId="0" applyFont="1" applyBorder="1" applyAlignment="1">
      <alignment horizontal="right" inden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8577E47-3FDE-449D-9EEB-74C2F0E4B420}" name="Genders" displayName="Genders" ref="B2:B9" totalsRowShown="0">
  <autoFilter ref="B2:B9" xr:uid="{844DAB52-DA65-4438-926F-DF2936C86E90}"/>
  <tableColumns count="1">
    <tableColumn id="1" xr3:uid="{A8BF94A9-265D-45A0-844F-48309E1C1088}" name="Gender"/>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s://creativecommons.org/licenses/by/4.0/" TargetMode="External"/><Relationship Id="rId2" Type="http://schemas.openxmlformats.org/officeDocument/2006/relationships/hyperlink" Target="https://iulianionescu.com/blog/character-development-worksheet/" TargetMode="External"/><Relationship Id="rId1" Type="http://schemas.openxmlformats.org/officeDocument/2006/relationships/hyperlink" Target="https://iulianionescu.com/"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4B821-D8C4-4CB5-AE8D-3E1C55CA5349}">
  <sheetPr>
    <pageSetUpPr fitToPage="1"/>
  </sheetPr>
  <dimension ref="A1:C161"/>
  <sheetViews>
    <sheetView showGridLines="0" tabSelected="1" zoomScaleNormal="100" workbookViewId="0">
      <pane ySplit="1" topLeftCell="A2" activePane="bottomLeft" state="frozen"/>
      <selection pane="bottomLeft" activeCell="F17" sqref="F17"/>
    </sheetView>
  </sheetViews>
  <sheetFormatPr defaultColWidth="8.85546875" defaultRowHeight="15" x14ac:dyDescent="0.25"/>
  <cols>
    <col min="1" max="1" width="74.7109375" style="55" customWidth="1"/>
    <col min="2" max="2" width="64.42578125" style="55" customWidth="1"/>
    <col min="3" max="16384" width="8.85546875" style="23"/>
  </cols>
  <sheetData>
    <row r="1" spans="1:3" ht="31.5" customHeight="1" thickBot="1" x14ac:dyDescent="0.3">
      <c r="A1" s="21" t="str">
        <f>"Main Character Detail - " &amp; B5</f>
        <v xml:space="preserve">Main Character Detail - </v>
      </c>
      <c r="B1" s="22"/>
    </row>
    <row r="2" spans="1:3" x14ac:dyDescent="0.25">
      <c r="A2" s="24" t="s">
        <v>248</v>
      </c>
      <c r="B2" s="25"/>
      <c r="C2" s="23" t="s">
        <v>267</v>
      </c>
    </row>
    <row r="3" spans="1:3" x14ac:dyDescent="0.25">
      <c r="A3" s="26" t="s">
        <v>249</v>
      </c>
      <c r="B3" s="27"/>
    </row>
    <row r="4" spans="1:3" x14ac:dyDescent="0.25">
      <c r="A4" s="26" t="s">
        <v>250</v>
      </c>
      <c r="B4" s="27"/>
    </row>
    <row r="5" spans="1:3" x14ac:dyDescent="0.25">
      <c r="A5" s="72" t="s">
        <v>251</v>
      </c>
      <c r="B5" s="73" t="str">
        <f>PROPER(TRIM(TRIM(B2)&amp;IF(B3&lt;&gt;"", " " &amp; TRIM(B3), "")&amp;" " &amp; TRIM(B4)))</f>
        <v/>
      </c>
      <c r="C5" s="23" t="s">
        <v>252</v>
      </c>
    </row>
    <row r="6" spans="1:3" x14ac:dyDescent="0.25">
      <c r="A6" s="26" t="s">
        <v>194</v>
      </c>
      <c r="B6" s="27"/>
    </row>
    <row r="7" spans="1:3" x14ac:dyDescent="0.25">
      <c r="A7" s="26" t="s">
        <v>195</v>
      </c>
      <c r="B7" s="27"/>
    </row>
    <row r="8" spans="1:3" x14ac:dyDescent="0.25">
      <c r="A8" s="26" t="s">
        <v>260</v>
      </c>
      <c r="B8" s="27"/>
    </row>
    <row r="9" spans="1:3" x14ac:dyDescent="0.25">
      <c r="A9" s="26" t="s">
        <v>196</v>
      </c>
      <c r="B9" s="28"/>
    </row>
    <row r="10" spans="1:3" x14ac:dyDescent="0.25">
      <c r="A10" s="26" t="s">
        <v>197</v>
      </c>
      <c r="B10" s="29"/>
    </row>
    <row r="11" spans="1:3" x14ac:dyDescent="0.25">
      <c r="A11" s="26" t="s">
        <v>198</v>
      </c>
      <c r="B11" s="27"/>
    </row>
    <row r="12" spans="1:3" x14ac:dyDescent="0.25">
      <c r="A12" s="26" t="s">
        <v>199</v>
      </c>
      <c r="B12" s="27"/>
    </row>
    <row r="13" spans="1:3" x14ac:dyDescent="0.25">
      <c r="A13" s="26" t="s">
        <v>200</v>
      </c>
      <c r="B13" s="27"/>
    </row>
    <row r="14" spans="1:3" x14ac:dyDescent="0.25">
      <c r="A14" s="26" t="s">
        <v>201</v>
      </c>
      <c r="B14" s="27"/>
    </row>
    <row r="15" spans="1:3" x14ac:dyDescent="0.25">
      <c r="A15" s="26" t="s">
        <v>202</v>
      </c>
      <c r="B15" s="27"/>
    </row>
    <row r="16" spans="1:3" x14ac:dyDescent="0.25">
      <c r="A16" s="26" t="s">
        <v>203</v>
      </c>
      <c r="B16" s="27"/>
    </row>
    <row r="17" spans="1:2" x14ac:dyDescent="0.25">
      <c r="A17" s="26" t="s">
        <v>204</v>
      </c>
      <c r="B17" s="30"/>
    </row>
    <row r="18" spans="1:2" x14ac:dyDescent="0.25">
      <c r="A18" s="26" t="s">
        <v>205</v>
      </c>
      <c r="B18" s="27"/>
    </row>
    <row r="19" spans="1:2" x14ac:dyDescent="0.25">
      <c r="A19" s="26" t="s">
        <v>206</v>
      </c>
      <c r="B19" s="27"/>
    </row>
    <row r="20" spans="1:2" x14ac:dyDescent="0.25">
      <c r="A20" s="26" t="s">
        <v>207</v>
      </c>
      <c r="B20" s="27"/>
    </row>
    <row r="21" spans="1:2" x14ac:dyDescent="0.25">
      <c r="A21" s="26" t="s">
        <v>208</v>
      </c>
      <c r="B21" s="27"/>
    </row>
    <row r="22" spans="1:2" x14ac:dyDescent="0.25">
      <c r="A22" s="26" t="s">
        <v>209</v>
      </c>
      <c r="B22" s="27"/>
    </row>
    <row r="23" spans="1:2" x14ac:dyDescent="0.25">
      <c r="A23" s="31" t="s">
        <v>210</v>
      </c>
      <c r="B23" s="32"/>
    </row>
    <row r="24" spans="1:2" x14ac:dyDescent="0.25">
      <c r="A24" s="31" t="s">
        <v>211</v>
      </c>
      <c r="B24" s="32"/>
    </row>
    <row r="25" spans="1:2" x14ac:dyDescent="0.25">
      <c r="A25" s="31" t="s">
        <v>212</v>
      </c>
      <c r="B25" s="32"/>
    </row>
    <row r="26" spans="1:2" x14ac:dyDescent="0.25">
      <c r="A26" s="31" t="s">
        <v>213</v>
      </c>
      <c r="B26" s="32"/>
    </row>
    <row r="27" spans="1:2" x14ac:dyDescent="0.25">
      <c r="A27" s="31" t="s">
        <v>214</v>
      </c>
      <c r="B27" s="32"/>
    </row>
    <row r="28" spans="1:2" ht="15.75" thickBot="1" x14ac:dyDescent="0.3">
      <c r="A28" s="33" t="s">
        <v>215</v>
      </c>
      <c r="B28" s="34"/>
    </row>
    <row r="29" spans="1:2" ht="15.75" thickBot="1" x14ac:dyDescent="0.3">
      <c r="A29" s="35"/>
      <c r="B29" s="36"/>
    </row>
    <row r="30" spans="1:2" x14ac:dyDescent="0.25">
      <c r="A30" s="24" t="s">
        <v>261</v>
      </c>
      <c r="B30" s="25"/>
    </row>
    <row r="31" spans="1:2" x14ac:dyDescent="0.25">
      <c r="A31" s="26" t="s">
        <v>216</v>
      </c>
      <c r="B31" s="27"/>
    </row>
    <row r="32" spans="1:2" x14ac:dyDescent="0.25">
      <c r="A32" s="26" t="s">
        <v>217</v>
      </c>
      <c r="B32" s="27"/>
    </row>
    <row r="33" spans="1:2" x14ac:dyDescent="0.25">
      <c r="A33" s="26" t="s">
        <v>218</v>
      </c>
      <c r="B33" s="27"/>
    </row>
    <row r="34" spans="1:2" x14ac:dyDescent="0.25">
      <c r="A34" s="26" t="s">
        <v>219</v>
      </c>
      <c r="B34" s="27"/>
    </row>
    <row r="35" spans="1:2" x14ac:dyDescent="0.25">
      <c r="A35" s="26" t="s">
        <v>220</v>
      </c>
      <c r="B35" s="27"/>
    </row>
    <row r="36" spans="1:2" x14ac:dyDescent="0.25">
      <c r="A36" s="26" t="s">
        <v>221</v>
      </c>
      <c r="B36" s="27"/>
    </row>
    <row r="37" spans="1:2" x14ac:dyDescent="0.25">
      <c r="A37" s="26" t="s">
        <v>222</v>
      </c>
      <c r="B37" s="27"/>
    </row>
    <row r="38" spans="1:2" x14ac:dyDescent="0.25">
      <c r="A38" s="26" t="s">
        <v>223</v>
      </c>
      <c r="B38" s="27"/>
    </row>
    <row r="39" spans="1:2" x14ac:dyDescent="0.25">
      <c r="A39" s="26" t="s">
        <v>224</v>
      </c>
      <c r="B39" s="27"/>
    </row>
    <row r="40" spans="1:2" x14ac:dyDescent="0.25">
      <c r="A40" s="26" t="s">
        <v>225</v>
      </c>
      <c r="B40" s="27"/>
    </row>
    <row r="41" spans="1:2" ht="15.75" thickBot="1" x14ac:dyDescent="0.3">
      <c r="A41" s="33" t="s">
        <v>226</v>
      </c>
      <c r="B41" s="34"/>
    </row>
    <row r="42" spans="1:2" ht="15.75" thickBot="1" x14ac:dyDescent="0.3">
      <c r="A42" s="35"/>
      <c r="B42" s="36"/>
    </row>
    <row r="43" spans="1:2" ht="15.75" thickBot="1" x14ac:dyDescent="0.3">
      <c r="A43" s="37" t="s">
        <v>227</v>
      </c>
      <c r="B43" s="38" t="s">
        <v>228</v>
      </c>
    </row>
    <row r="44" spans="1:2" x14ac:dyDescent="0.25">
      <c r="A44" s="39" t="s">
        <v>229</v>
      </c>
      <c r="B44" s="40"/>
    </row>
    <row r="45" spans="1:2" ht="15" customHeight="1" x14ac:dyDescent="0.25">
      <c r="A45" s="41" t="s">
        <v>230</v>
      </c>
      <c r="B45" s="40"/>
    </row>
    <row r="46" spans="1:2" x14ac:dyDescent="0.25">
      <c r="A46" s="41" t="str">
        <f>"Who are " &amp; cname &amp; "'s friends?"</f>
        <v>Who are 's friends?</v>
      </c>
      <c r="B46" s="27"/>
    </row>
    <row r="47" spans="1:2" x14ac:dyDescent="0.25">
      <c r="A47" s="41" t="str">
        <f>"Who is "&amp;cname&amp;" closest to?"</f>
        <v>Who is  closest to?</v>
      </c>
      <c r="B47" s="27"/>
    </row>
    <row r="48" spans="1:2" x14ac:dyDescent="0.25">
      <c r="A48" s="41" t="str">
        <f>"What happens when "&amp;cname&amp;" is angry?"</f>
        <v>What happens when  is angry?</v>
      </c>
      <c r="B48" s="27"/>
    </row>
    <row r="49" spans="1:2" ht="30" x14ac:dyDescent="0.25">
      <c r="A49" s="41" t="str">
        <f>"What is " &amp; cname &amp; "'s biggest fear? Who has " &amp; pronoun_lower &amp; " told this to? Who " &amp; pronoun_lower &amp; " would never tell this to?"</f>
        <v>What is 's biggest fear? Who has he/she told this to? Who he/she would never tell this to?</v>
      </c>
      <c r="B49" s="27"/>
    </row>
    <row r="50" spans="1:2" x14ac:dyDescent="0.25">
      <c r="A50" s="41" t="str">
        <f>"Does "&amp; pronoun_lower &amp;" have a secret?"</f>
        <v>Does he/she have a secret?</v>
      </c>
      <c r="B50" s="27"/>
    </row>
    <row r="51" spans="1:2" x14ac:dyDescent="0.25">
      <c r="A51" s="41" t="str">
        <f>"What makes " &amp; cname&amp; " laugh out loud?"</f>
        <v>What makes  laugh out loud?</v>
      </c>
      <c r="B51" s="27"/>
    </row>
    <row r="52" spans="1:2" x14ac:dyDescent="0.25">
      <c r="A52" s="41" t="str">
        <f>"Has "&amp;pronoun_lower &amp;" been in love? Had a broken heart?"</f>
        <v>Has he/she been in love? Had a broken heart?</v>
      </c>
      <c r="B52" s="27"/>
    </row>
    <row r="53" spans="1:2" x14ac:dyDescent="0.25">
      <c r="A53" s="41" t="str">
        <f>"If " &amp; cname &amp; " could have a superpower, what would it be?"</f>
        <v>If  could have a superpower, what would it be?</v>
      </c>
      <c r="B53" s="27"/>
    </row>
    <row r="54" spans="1:2" x14ac:dyDescent="0.25">
      <c r="A54" s="41" t="str">
        <f>"What does " &amp; cname &amp; " likes to eat?"</f>
        <v>What does  likes to eat?</v>
      </c>
      <c r="B54" s="27"/>
    </row>
    <row r="55" spans="1:2" x14ac:dyDescent="0.25">
      <c r="A55" s="41" t="str">
        <f>"What does "&amp; pronoun_lower &amp;" like to read?"</f>
        <v>What does he/she like to read?</v>
      </c>
      <c r="B55" s="27"/>
    </row>
    <row r="56" spans="1:2" x14ac:dyDescent="0.25">
      <c r="A56" s="41" t="s">
        <v>231</v>
      </c>
      <c r="B56" s="27"/>
    </row>
    <row r="57" spans="1:2" x14ac:dyDescent="0.25">
      <c r="A57" s="41" t="str">
        <f>"What does "&amp;cname&amp;" like to wear on various occassions?"</f>
        <v>What does  like to wear on various occassions?</v>
      </c>
      <c r="B57" s="27"/>
    </row>
    <row r="58" spans="1:2" ht="15" customHeight="1" x14ac:dyDescent="0.25">
      <c r="A58" s="41" t="s">
        <v>232</v>
      </c>
      <c r="B58" s="27"/>
    </row>
    <row r="59" spans="1:2" x14ac:dyDescent="0.25">
      <c r="A59" s="41" t="s">
        <v>233</v>
      </c>
      <c r="B59" s="27"/>
    </row>
    <row r="60" spans="1:2" ht="30" customHeight="1" x14ac:dyDescent="0.25">
      <c r="A60" s="41" t="str">
        <f>"When " &amp; cname &amp; " thinks of " &amp; possesive_lower &amp; " childhood kitchen, what smell does " &amp; pronoun_lower &amp; " remember? Why?"</f>
        <v>When  thinks of his/her childhood kitchen, what smell does he/she remember? Why?</v>
      </c>
      <c r="B60" s="27"/>
    </row>
    <row r="61" spans="1:2" ht="30" x14ac:dyDescent="0.25">
      <c r="A61" s="41" t="str">
        <f>"Spring cleaning is due. What does " &amp; cname &amp; " throw easily and what is " &amp; possesive_lower &amp; " holding on to?"</f>
        <v>Spring cleaning is due. What does  throw easily and what is his/her holding on to?</v>
      </c>
      <c r="B61" s="27"/>
    </row>
    <row r="62" spans="1:2" x14ac:dyDescent="0.25">
      <c r="A62" s="41" t="str">
        <f>"What is " &amp; cname &amp; " doing over the weekend"</f>
        <v>What is  doing over the weekend</v>
      </c>
      <c r="B62" s="27"/>
    </row>
    <row r="63" spans="1:2" x14ac:dyDescent="0.25">
      <c r="A63" s="41" t="str">
        <f>"What is " &amp; cname &amp; "'s strongest bad memory?"</f>
        <v>What is 's strongest bad memory?</v>
      </c>
      <c r="B63" s="27"/>
    </row>
    <row r="64" spans="1:2" x14ac:dyDescent="0.25">
      <c r="A64" s="41" t="str">
        <f>"What is " &amp; cname &amp; "'s strongest good memory?"</f>
        <v>What is 's strongest good memory?</v>
      </c>
      <c r="B64" s="27"/>
    </row>
    <row r="65" spans="1:2" x14ac:dyDescent="0.25">
      <c r="A65" s="41" t="str">
        <f>"What is " &amp; cname &amp; "'s idea of perfect happiness?"</f>
        <v>What is 's idea of perfect happiness?</v>
      </c>
      <c r="B65" s="27"/>
    </row>
    <row r="66" spans="1:2" x14ac:dyDescent="0.25">
      <c r="A66" s="41" t="str">
        <f>"What does " &amp; cname &amp; " think was " &amp; possesive_lower &amp; " greatest achievement to date?"</f>
        <v>What does  think was his/her greatest achievement to date?</v>
      </c>
      <c r="B66" s="27"/>
    </row>
    <row r="67" spans="1:2" x14ac:dyDescent="0.25">
      <c r="A67" s="41" t="str">
        <f>"What is " &amp; cname &amp; "'s favorite occupation?"</f>
        <v>What is 's favorite occupation?</v>
      </c>
      <c r="B67" s="27"/>
    </row>
    <row r="68" spans="1:2" x14ac:dyDescent="0.25">
      <c r="A68" s="41" t="str">
        <f>"What is " &amp; cname &amp; "s most treasured posession?"</f>
        <v>What is s most treasured posession?</v>
      </c>
      <c r="B68" s="27"/>
    </row>
    <row r="69" spans="1:2" x14ac:dyDescent="0.25">
      <c r="A69" s="41" t="str">
        <f>"What does " &amp; cname &amp; " dislike the most?"</f>
        <v>What does  dislike the most?</v>
      </c>
      <c r="B69" s="27"/>
    </row>
    <row r="70" spans="1:2" x14ac:dyDescent="0.25">
      <c r="A70" s="41" t="str">
        <f>"What is " &amp; cname &amp; "'s greatest regret?"</f>
        <v>What is 's greatest regret?</v>
      </c>
      <c r="B70" s="27"/>
    </row>
    <row r="71" spans="1:2" x14ac:dyDescent="0.25">
      <c r="A71" s="41" t="str">
        <f>"What talent would " &amp;cname &amp; " like to have?"</f>
        <v>What talent would  like to have?</v>
      </c>
      <c r="B71" s="27"/>
    </row>
    <row r="72" spans="1:2" x14ac:dyDescent="0.25">
      <c r="A72" s="41" t="str">
        <f>"What trait " &amp; cname &amp; " most deplores about " &amp; pself_lower &amp; "?"</f>
        <v>What trait  most deplores about himself/herself?</v>
      </c>
      <c r="B72" s="27"/>
    </row>
    <row r="73" spans="1:2" x14ac:dyDescent="0.25">
      <c r="A73" s="41" t="str">
        <f>"What trait does " &amp; cname &amp; " most deplore in others?"</f>
        <v>What trait does  most deplore in others?</v>
      </c>
      <c r="B73" s="27"/>
    </row>
    <row r="74" spans="1:2" x14ac:dyDescent="0.25">
      <c r="A74" s="41" t="str">
        <f>"What does " &amp; B5 &amp; " most value in " &amp; possesive_lower &amp; " friends?"</f>
        <v>What does  most value in his/her friends?</v>
      </c>
      <c r="B74" s="27"/>
    </row>
    <row r="75" spans="1:2" x14ac:dyDescent="0.25">
      <c r="A75" s="41" t="str">
        <f>"Whos are " &amp; cname &amp; "'s heros in real life?"</f>
        <v>Whos are 's heros in real life?</v>
      </c>
      <c r="B75" s="27"/>
    </row>
    <row r="76" spans="1:2" x14ac:dyDescent="0.25">
      <c r="A76" s="41" t="str">
        <f>"Which living person does " &amp; pronoun_lower &amp; " most admire?"</f>
        <v>Which living person does he/she most admire?</v>
      </c>
      <c r="B76" s="27"/>
    </row>
    <row r="77" spans="1:2" x14ac:dyDescent="0.25">
      <c r="A77" s="41" t="str">
        <f>"Which words or phrases does " &amp; cname &amp; " overuse?"</f>
        <v>Which words or phrases does  overuse?</v>
      </c>
      <c r="B77" s="27"/>
    </row>
    <row r="78" spans="1:2" ht="15.75" thickBot="1" x14ac:dyDescent="0.3">
      <c r="A78" s="42" t="str">
        <f>"If " &amp; cname &amp; " could change one thing about " &amp; pself_lower &amp; ", what would it be?"</f>
        <v>If  could change one thing about himself/herself, what would it be?</v>
      </c>
      <c r="B78" s="34"/>
    </row>
    <row r="79" spans="1:2" ht="15.75" thickBot="1" x14ac:dyDescent="0.3">
      <c r="A79" s="36"/>
      <c r="B79" s="36"/>
    </row>
    <row r="80" spans="1:2" ht="15.75" thickBot="1" x14ac:dyDescent="0.3">
      <c r="A80" s="43" t="s">
        <v>234</v>
      </c>
      <c r="B80" s="44" t="s">
        <v>235</v>
      </c>
    </row>
    <row r="81" spans="1:2" x14ac:dyDescent="0.25">
      <c r="A81" s="45" t="str">
        <f>"What does " &amp; cname &amp; " want the most?"</f>
        <v>What does  want the most?</v>
      </c>
      <c r="B81" s="46"/>
    </row>
    <row r="82" spans="1:2" x14ac:dyDescent="0.25">
      <c r="A82" s="47" t="str">
        <f>"Why does " &amp; pronoun_lower &amp; " want it?"</f>
        <v>Why does he/she want it?</v>
      </c>
      <c r="B82" s="48"/>
    </row>
    <row r="83" spans="1:2" x14ac:dyDescent="0.25">
      <c r="A83" s="47" t="str">
        <f>"How far is " &amp; pronoun_lower &amp; " going to go to get it?"</f>
        <v>How far is he/she going to go to get it?</v>
      </c>
      <c r="B83" s="48"/>
    </row>
    <row r="84" spans="1:2" x14ac:dyDescent="0.25">
      <c r="A84" s="47" t="str">
        <f>"If " &amp; pronoun_lower &amp; " fails, what happens?"</f>
        <v>If he/she fails, what happens?</v>
      </c>
      <c r="B84" s="48"/>
    </row>
    <row r="85" spans="1:2" ht="15.75" thickBot="1" x14ac:dyDescent="0.3">
      <c r="A85" s="49" t="str">
        <f>"If " &amp; pronoun_lower &amp; " succeeds, what happens?"</f>
        <v>If he/she succeeds, what happens?</v>
      </c>
      <c r="B85" s="50"/>
    </row>
    <row r="86" spans="1:2" ht="15.75" thickBot="1" x14ac:dyDescent="0.3">
      <c r="A86" s="51"/>
      <c r="B86" s="51"/>
    </row>
    <row r="87" spans="1:2" ht="15.75" thickBot="1" x14ac:dyDescent="0.3">
      <c r="A87" s="52" t="s">
        <v>236</v>
      </c>
      <c r="B87" s="53" t="s">
        <v>235</v>
      </c>
    </row>
    <row r="88" spans="1:2" x14ac:dyDescent="0.25">
      <c r="A88" s="45" t="str">
        <f>"Describe " &amp; cname &amp; " before the story began"</f>
        <v>Describe  before the story began</v>
      </c>
      <c r="B88" s="46"/>
    </row>
    <row r="89" spans="1:2" x14ac:dyDescent="0.25">
      <c r="A89" s="47" t="str">
        <f>"Describe " &amp; cname &amp; " as the story starts"</f>
        <v>Describe  as the story starts</v>
      </c>
      <c r="B89" s="48"/>
    </row>
    <row r="90" spans="1:2" x14ac:dyDescent="0.25">
      <c r="A90" s="47" t="str">
        <f>"How do the events change " &amp; cname &amp; "?"</f>
        <v>How do the events change ?</v>
      </c>
      <c r="B90" s="48"/>
    </row>
    <row r="91" spans="1:2" x14ac:dyDescent="0.25">
      <c r="A91" s="47" t="str">
        <f>"Describe " &amp; cname &amp; " at the middle of the story"</f>
        <v>Describe  at the middle of the story</v>
      </c>
      <c r="B91" s="48"/>
    </row>
    <row r="92" spans="1:2" x14ac:dyDescent="0.25">
      <c r="A92" s="47" t="str">
        <f>"Describe " &amp; cname &amp; " at the end of the story"</f>
        <v>Describe  at the end of the story</v>
      </c>
      <c r="B92" s="48"/>
    </row>
    <row r="93" spans="1:2" x14ac:dyDescent="0.25">
      <c r="A93" s="47" t="str">
        <f>"What lesson did " &amp; cname &amp; " learn?"</f>
        <v>What lesson did  learn?</v>
      </c>
      <c r="B93" s="48"/>
    </row>
    <row r="94" spans="1:2" ht="15.75" thickBot="1" x14ac:dyDescent="0.3">
      <c r="A94" s="49" t="str">
        <f>"What lesson did " &amp; cname &amp; " teach others / the reader?"</f>
        <v>What lesson did  teach others / the reader?</v>
      </c>
      <c r="B94" s="50"/>
    </row>
    <row r="95" spans="1:2" ht="15.75" thickBot="1" x14ac:dyDescent="0.3">
      <c r="A95" s="54"/>
      <c r="B95" s="54"/>
    </row>
    <row r="96" spans="1:2" ht="15.75" thickBot="1" x14ac:dyDescent="0.3">
      <c r="A96" s="62" t="s">
        <v>263</v>
      </c>
      <c r="B96" s="63"/>
    </row>
    <row r="97" spans="1:2" x14ac:dyDescent="0.25">
      <c r="A97" s="64"/>
      <c r="B97" s="65"/>
    </row>
    <row r="98" spans="1:2" x14ac:dyDescent="0.25">
      <c r="A98" s="66"/>
      <c r="B98" s="67"/>
    </row>
    <row r="99" spans="1:2" x14ac:dyDescent="0.25">
      <c r="A99" s="66"/>
      <c r="B99" s="67"/>
    </row>
    <row r="100" spans="1:2" x14ac:dyDescent="0.25">
      <c r="A100" s="66"/>
      <c r="B100" s="67"/>
    </row>
    <row r="101" spans="1:2" x14ac:dyDescent="0.25">
      <c r="A101" s="66"/>
      <c r="B101" s="67"/>
    </row>
    <row r="102" spans="1:2" x14ac:dyDescent="0.25">
      <c r="A102" s="66"/>
      <c r="B102" s="67"/>
    </row>
    <row r="103" spans="1:2" x14ac:dyDescent="0.25">
      <c r="A103" s="66"/>
      <c r="B103" s="67"/>
    </row>
    <row r="104" spans="1:2" x14ac:dyDescent="0.25">
      <c r="A104" s="66"/>
      <c r="B104" s="67"/>
    </row>
    <row r="105" spans="1:2" x14ac:dyDescent="0.25">
      <c r="A105" s="66"/>
      <c r="B105" s="67"/>
    </row>
    <row r="106" spans="1:2" x14ac:dyDescent="0.25">
      <c r="A106" s="66"/>
      <c r="B106" s="67"/>
    </row>
    <row r="107" spans="1:2" x14ac:dyDescent="0.25">
      <c r="A107" s="66"/>
      <c r="B107" s="67"/>
    </row>
    <row r="108" spans="1:2" x14ac:dyDescent="0.25">
      <c r="A108" s="66"/>
      <c r="B108" s="67"/>
    </row>
    <row r="109" spans="1:2" x14ac:dyDescent="0.25">
      <c r="A109" s="66"/>
      <c r="B109" s="67"/>
    </row>
    <row r="110" spans="1:2" x14ac:dyDescent="0.25">
      <c r="A110" s="66"/>
      <c r="B110" s="67"/>
    </row>
    <row r="111" spans="1:2" ht="15.75" thickBot="1" x14ac:dyDescent="0.3">
      <c r="A111" s="68"/>
      <c r="B111" s="69"/>
    </row>
    <row r="112" spans="1:2" ht="15.75" thickBot="1" x14ac:dyDescent="0.3">
      <c r="A112" s="54"/>
      <c r="B112" s="54"/>
    </row>
    <row r="113" spans="1:2" ht="15.75" thickBot="1" x14ac:dyDescent="0.3">
      <c r="A113" s="62" t="s">
        <v>237</v>
      </c>
      <c r="B113" s="63"/>
    </row>
    <row r="114" spans="1:2" x14ac:dyDescent="0.25">
      <c r="A114" s="64"/>
      <c r="B114" s="65"/>
    </row>
    <row r="115" spans="1:2" x14ac:dyDescent="0.25">
      <c r="A115" s="66"/>
      <c r="B115" s="67"/>
    </row>
    <row r="116" spans="1:2" x14ac:dyDescent="0.25">
      <c r="A116" s="66"/>
      <c r="B116" s="67"/>
    </row>
    <row r="117" spans="1:2" x14ac:dyDescent="0.25">
      <c r="A117" s="66"/>
      <c r="B117" s="67"/>
    </row>
    <row r="118" spans="1:2" x14ac:dyDescent="0.25">
      <c r="A118" s="66"/>
      <c r="B118" s="67"/>
    </row>
    <row r="119" spans="1:2" x14ac:dyDescent="0.25">
      <c r="A119" s="66"/>
      <c r="B119" s="67"/>
    </row>
    <row r="120" spans="1:2" x14ac:dyDescent="0.25">
      <c r="A120" s="66"/>
      <c r="B120" s="67"/>
    </row>
    <row r="121" spans="1:2" x14ac:dyDescent="0.25">
      <c r="A121" s="66"/>
      <c r="B121" s="67"/>
    </row>
    <row r="122" spans="1:2" x14ac:dyDescent="0.25">
      <c r="A122" s="66"/>
      <c r="B122" s="67"/>
    </row>
    <row r="123" spans="1:2" x14ac:dyDescent="0.25">
      <c r="A123" s="66"/>
      <c r="B123" s="67"/>
    </row>
    <row r="124" spans="1:2" x14ac:dyDescent="0.25">
      <c r="A124" s="66"/>
      <c r="B124" s="67"/>
    </row>
    <row r="125" spans="1:2" x14ac:dyDescent="0.25">
      <c r="A125" s="66"/>
      <c r="B125" s="67"/>
    </row>
    <row r="126" spans="1:2" x14ac:dyDescent="0.25">
      <c r="A126" s="66"/>
      <c r="B126" s="67"/>
    </row>
    <row r="127" spans="1:2" x14ac:dyDescent="0.25">
      <c r="A127" s="66"/>
      <c r="B127" s="67"/>
    </row>
    <row r="128" spans="1:2" ht="15.75" thickBot="1" x14ac:dyDescent="0.3">
      <c r="A128" s="68"/>
      <c r="B128" s="69"/>
    </row>
    <row r="129" spans="1:2" ht="15.75" thickBot="1" x14ac:dyDescent="0.3"/>
    <row r="130" spans="1:2" ht="15.75" thickBot="1" x14ac:dyDescent="0.3">
      <c r="A130" s="56" t="s">
        <v>238</v>
      </c>
      <c r="B130" s="57" t="s">
        <v>239</v>
      </c>
    </row>
    <row r="131" spans="1:2" x14ac:dyDescent="0.25">
      <c r="A131" s="58" t="s">
        <v>240</v>
      </c>
      <c r="B131" s="59">
        <v>1</v>
      </c>
    </row>
    <row r="132" spans="1:2" x14ac:dyDescent="0.25">
      <c r="A132" s="41" t="s">
        <v>241</v>
      </c>
      <c r="B132" s="60">
        <v>1</v>
      </c>
    </row>
    <row r="133" spans="1:2" x14ac:dyDescent="0.25">
      <c r="A133" s="41" t="s">
        <v>242</v>
      </c>
      <c r="B133" s="60">
        <v>1</v>
      </c>
    </row>
    <row r="134" spans="1:2" x14ac:dyDescent="0.25">
      <c r="A134" s="41" t="s">
        <v>243</v>
      </c>
      <c r="B134" s="60">
        <v>1</v>
      </c>
    </row>
    <row r="135" spans="1:2" x14ac:dyDescent="0.25">
      <c r="A135" s="41" t="s">
        <v>244</v>
      </c>
      <c r="B135" s="60">
        <v>1</v>
      </c>
    </row>
    <row r="136" spans="1:2" x14ac:dyDescent="0.25">
      <c r="A136" s="41" t="s">
        <v>245</v>
      </c>
      <c r="B136" s="60">
        <v>1</v>
      </c>
    </row>
    <row r="137" spans="1:2" ht="15.75" thickBot="1" x14ac:dyDescent="0.3">
      <c r="A137" s="42" t="s">
        <v>246</v>
      </c>
      <c r="B137" s="61">
        <v>1</v>
      </c>
    </row>
    <row r="139" spans="1:2" x14ac:dyDescent="0.25">
      <c r="A139" s="70" t="s">
        <v>247</v>
      </c>
      <c r="B139" s="71"/>
    </row>
    <row r="141" spans="1:2" ht="15.75" thickBot="1" x14ac:dyDescent="0.3">
      <c r="A141" s="81" t="s">
        <v>264</v>
      </c>
    </row>
    <row r="142" spans="1:2" x14ac:dyDescent="0.25">
      <c r="A142" s="75"/>
      <c r="B142" s="76"/>
    </row>
    <row r="143" spans="1:2" x14ac:dyDescent="0.25">
      <c r="A143" s="77"/>
      <c r="B143" s="78"/>
    </row>
    <row r="144" spans="1:2" x14ac:dyDescent="0.25">
      <c r="A144" s="77"/>
      <c r="B144" s="78"/>
    </row>
    <row r="145" spans="1:2" x14ac:dyDescent="0.25">
      <c r="A145" s="77"/>
      <c r="B145" s="78"/>
    </row>
    <row r="146" spans="1:2" x14ac:dyDescent="0.25">
      <c r="A146" s="77"/>
      <c r="B146" s="78"/>
    </row>
    <row r="147" spans="1:2" x14ac:dyDescent="0.25">
      <c r="A147" s="77"/>
      <c r="B147" s="78"/>
    </row>
    <row r="148" spans="1:2" x14ac:dyDescent="0.25">
      <c r="A148" s="77"/>
      <c r="B148" s="78"/>
    </row>
    <row r="149" spans="1:2" ht="15.75" thickBot="1" x14ac:dyDescent="0.3">
      <c r="A149" s="79"/>
      <c r="B149" s="80"/>
    </row>
    <row r="151" spans="1:2" ht="15.75" thickBot="1" x14ac:dyDescent="0.3">
      <c r="A151" s="81" t="s">
        <v>265</v>
      </c>
    </row>
    <row r="152" spans="1:2" x14ac:dyDescent="0.25">
      <c r="A152" s="75"/>
      <c r="B152" s="76"/>
    </row>
    <row r="153" spans="1:2" x14ac:dyDescent="0.25">
      <c r="A153" s="77"/>
      <c r="B153" s="78"/>
    </row>
    <row r="154" spans="1:2" x14ac:dyDescent="0.25">
      <c r="A154" s="77"/>
      <c r="B154" s="78"/>
    </row>
    <row r="155" spans="1:2" x14ac:dyDescent="0.25">
      <c r="A155" s="77"/>
      <c r="B155" s="78"/>
    </row>
    <row r="156" spans="1:2" x14ac:dyDescent="0.25">
      <c r="A156" s="77"/>
      <c r="B156" s="78"/>
    </row>
    <row r="157" spans="1:2" x14ac:dyDescent="0.25">
      <c r="A157" s="77"/>
      <c r="B157" s="78"/>
    </row>
    <row r="158" spans="1:2" x14ac:dyDescent="0.25">
      <c r="A158" s="77"/>
      <c r="B158" s="78"/>
    </row>
    <row r="159" spans="1:2" ht="15.75" thickBot="1" x14ac:dyDescent="0.3">
      <c r="A159" s="79"/>
      <c r="B159" s="80"/>
    </row>
    <row r="161" spans="1:1" x14ac:dyDescent="0.25">
      <c r="A161" s="55" t="s">
        <v>266</v>
      </c>
    </row>
  </sheetData>
  <mergeCells count="7">
    <mergeCell ref="A142:B149"/>
    <mergeCell ref="A152:B159"/>
    <mergeCell ref="A96:B96"/>
    <mergeCell ref="A97:B111"/>
    <mergeCell ref="A113:B113"/>
    <mergeCell ref="A114:B128"/>
    <mergeCell ref="A139:B139"/>
  </mergeCells>
  <conditionalFormatting sqref="B131:B137">
    <cfRule type="colorScale" priority="1">
      <colorScale>
        <cfvo type="min"/>
        <cfvo type="percentile" val="50"/>
        <cfvo type="max"/>
        <color rgb="FFF8696B"/>
        <color rgb="FFFFEB84"/>
        <color rgb="FF63BE7B"/>
      </colorScale>
    </cfRule>
  </conditionalFormatting>
  <dataValidations count="2">
    <dataValidation type="whole" allowBlank="1" showInputMessage="1" showErrorMessage="1" sqref="B131:B137" xr:uid="{86EFFCDC-F9C5-4262-9B1B-BB8501305A97}">
      <formula1>1</formula1>
      <formula2>10</formula2>
    </dataValidation>
    <dataValidation type="list" allowBlank="1" showInputMessage="1" showErrorMessage="1" sqref="B7:B8" xr:uid="{D0F6B0EF-4AE7-4193-A61D-76C654FB5958}">
      <formula1>INDIRECT("Genders[Gender]")</formula1>
    </dataValidation>
  </dataValidations>
  <pageMargins left="0.25" right="0.25" top="0.75" bottom="0.75" header="0.3" footer="0.3"/>
  <pageSetup scale="73" fitToHeight="0" orientation="portrait" verticalDpi="0" r:id="rId1"/>
  <headerFooter>
    <oddHeader>&amp;C&amp;"-,Bold"&amp;14Character Sheet</oddHeader>
    <oddFooter>&amp;RPage &amp;P</oddFooter>
  </headerFooter>
  <rowBreaks count="1" manualBreakCount="1">
    <brk id="11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8"/>
  <sheetViews>
    <sheetView showGridLines="0" workbookViewId="0">
      <selection activeCell="B8" sqref="B8"/>
    </sheetView>
  </sheetViews>
  <sheetFormatPr defaultRowHeight="15" x14ac:dyDescent="0.25"/>
  <cols>
    <col min="1" max="1" width="20.28515625" style="11" customWidth="1"/>
    <col min="2" max="2" width="178.7109375" customWidth="1"/>
  </cols>
  <sheetData>
    <row r="1" spans="1:2" ht="29.25" customHeight="1" thickBot="1" x14ac:dyDescent="0.3">
      <c r="A1" s="16">
        <v>27432</v>
      </c>
      <c r="B1" s="15" t="s">
        <v>190</v>
      </c>
    </row>
    <row r="2" spans="1:2" ht="29.25" customHeight="1" x14ac:dyDescent="0.25">
      <c r="A2"/>
    </row>
    <row r="3" spans="1:2" ht="15.75" thickBot="1" x14ac:dyDescent="0.3">
      <c r="A3" s="20" t="s">
        <v>191</v>
      </c>
    </row>
    <row r="4" spans="1:2" ht="168" customHeight="1" thickBot="1" x14ac:dyDescent="0.3">
      <c r="A4" s="17" t="str">
        <f>IFERROR(LOOKUP(--TEXT(A1,"mdd"),{101,121,220,321,421,521,621,724,824,924,1024,1123,1222;"Capricorn","Aquarius","Pisces","Aries","Taurus","Gemini","Cancer","Leo","Virgo","Libra","Scorpio","Sagittarius","Capricorn"}), "")</f>
        <v>Aquarius</v>
      </c>
      <c r="B4" s="12" t="str">
        <f>VLOOKUP(A4,Sun_Zodiac,8,0)</f>
        <v>Visionaries and dreamers
Aquarians are often the great visionaries and dreamers who do not acknowledge the values and lessons of the past with the proper respect. Among people born under the Aquarius zodiac sign you can find Charles Darwin, Thomas Edison or Galileo Galilei. And each of them did enough to turn the science upside down.
Tolerance of Aquarius
Aquarius will not judge you according to the first impression. He or she likes freedom and independence and usually the same values respects also by others. Thus, tolerance is very characteristic for a typical Aquarius, if you let him / her live with own different opinions. They will be honest with you, but without advising you how to live. Aquarians simply know that everyone has own ideals and aspirations.
Characteristic Fantasy
People born under this zodiac sign live in the sky (the air element), and occasionally you will see them sitting on a rainbow and pouring currents of vivid imagination on the ground. Aquarians talk a lot about their plans, but the realization fails from time to time. Because they often have more things to pursue than any other zodiac sign during the lifetime. The boundless fantasy is simply a characteristic feature of Aquarius.</v>
      </c>
    </row>
    <row r="5" spans="1:2" ht="16.5" customHeight="1" x14ac:dyDescent="0.25">
      <c r="A5"/>
    </row>
    <row r="6" spans="1:2" ht="15.75" thickBot="1" x14ac:dyDescent="0.3">
      <c r="A6" s="20" t="s">
        <v>192</v>
      </c>
    </row>
    <row r="7" spans="1:2" ht="102" x14ac:dyDescent="0.25">
      <c r="A7" s="18" t="str">
        <f>IFERROR(LOOKUP(INT(MOD(YEAR(A1)-4,10)/2),{0,1,2,3,4;"Wood","Fire","Earth","Metal","Water"}), "") &amp; " " &amp; IFERROR(LOOKUP(INT(MOD(YEAR(A1)-4,12)),{0,1,2,3,4,5,6,7,8,9,10,11;"Rat","Ox","Tiger","Rabbit","Dragon","Snake","Horse","Goat","Monkey","Chicken","Dog","Pig"}), "")</f>
        <v>Wood Rabbit</v>
      </c>
      <c r="B7" s="13" t="str">
        <f>VLOOKUP(RIGHT(A7,LEN(A7)-FIND(" ",A7)), Chinese_Zodiac, 8, 0)</f>
        <v>Those born under the Chinese Zodiac sign of the Rabbit enjoy being surrounded by family and friends. They’re popular, compassionate, sincere, and they like to avoid conflict and are sometimes seen as pushovers. Rabbits enjoy home and entertaining at home.
Occupying the 4th position in the Chinese Zodiac, the Rabbit symbolizes such character traits as creativity, compassion, and sensitivity. Rabbits are friendly, outgoing and prefer the company of others. They also prefer to avoid conflict. In confrontational situations, Rabbits approach calmly and with consideration for the other party. Rabbits believe strongly in friends and family and lacking such bonds can lead to emotional issues.
Their serene nature keeps Rabbits from becoming visibly upset. Because they’re serene animals, Rabbits are easily taken advantage of. Their sensitive nature makes them shy away from aggressive or competitive situations. They’re overall conservative and not interested in taking risks.</v>
      </c>
    </row>
    <row r="8" spans="1:2" ht="45.75" customHeight="1" thickBot="1" x14ac:dyDescent="0.3">
      <c r="A8" s="19"/>
      <c r="B8" s="14" t="str">
        <f>VLOOKUP(A7,Chinese_Zodiac_Detail, 6, 0)</f>
        <v>Wood Rabbits occupy their time doing for others; always feeling the need to make others content. This generosity is easy for others to take advantage of and sometimes Wood Rabbits don’t even realize is happening.</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E615B-DDAB-41AF-B07C-3A002B760E3F}">
  <dimension ref="B1:C8"/>
  <sheetViews>
    <sheetView showGridLines="0" workbookViewId="0">
      <selection activeCell="C12" sqref="C12"/>
    </sheetView>
  </sheetViews>
  <sheetFormatPr defaultRowHeight="15" x14ac:dyDescent="0.25"/>
  <cols>
    <col min="1" max="1" width="3.5703125" customWidth="1"/>
    <col min="2" max="2" width="30.28515625" customWidth="1"/>
    <col min="3" max="3" width="63.28515625" style="82" bestFit="1" customWidth="1"/>
  </cols>
  <sheetData>
    <row r="1" spans="2:3" ht="15.75" thickBot="1" x14ac:dyDescent="0.3"/>
    <row r="2" spans="2:3" x14ac:dyDescent="0.25">
      <c r="B2" s="89" t="s">
        <v>268</v>
      </c>
      <c r="C2" s="83" t="s">
        <v>269</v>
      </c>
    </row>
    <row r="3" spans="2:3" x14ac:dyDescent="0.25">
      <c r="B3" s="90" t="s">
        <v>270</v>
      </c>
      <c r="C3" s="84" t="s">
        <v>271</v>
      </c>
    </row>
    <row r="4" spans="2:3" x14ac:dyDescent="0.25">
      <c r="B4" s="90" t="s">
        <v>272</v>
      </c>
      <c r="C4" s="85">
        <v>43998</v>
      </c>
    </row>
    <row r="5" spans="2:3" x14ac:dyDescent="0.25">
      <c r="B5" s="90" t="s">
        <v>273</v>
      </c>
      <c r="C5" s="86" t="s">
        <v>274</v>
      </c>
    </row>
    <row r="6" spans="2:3" x14ac:dyDescent="0.25">
      <c r="B6" s="90" t="s">
        <v>275</v>
      </c>
      <c r="C6" s="87" t="s">
        <v>276</v>
      </c>
    </row>
    <row r="7" spans="2:3" x14ac:dyDescent="0.25">
      <c r="B7" s="90" t="s">
        <v>277</v>
      </c>
      <c r="C7" s="87" t="s">
        <v>278</v>
      </c>
    </row>
    <row r="8" spans="2:3" ht="15.75" thickBot="1" x14ac:dyDescent="0.3">
      <c r="B8" s="91" t="s">
        <v>279</v>
      </c>
      <c r="C8" s="88" t="s">
        <v>280</v>
      </c>
    </row>
  </sheetData>
  <hyperlinks>
    <hyperlink ref="C6" r:id="rId1" xr:uid="{BF5AF349-04D8-4317-9392-E6B05ADD8BFD}"/>
    <hyperlink ref="C7" r:id="rId2" xr:uid="{3C5B59F3-392D-4F81-8BA3-B0D88A6347CB}"/>
    <hyperlink ref="C8" r:id="rId3" xr:uid="{60A0C888-4A0F-48AB-8B73-4CA83ADE611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95"/>
  <sheetViews>
    <sheetView workbookViewId="0">
      <selection activeCell="C36" sqref="C36:H95"/>
    </sheetView>
  </sheetViews>
  <sheetFormatPr defaultRowHeight="15" x14ac:dyDescent="0.25"/>
  <cols>
    <col min="1" max="1" width="12.140625" style="1" bestFit="1" customWidth="1"/>
    <col min="2" max="2" width="15.140625" style="3" customWidth="1"/>
    <col min="3" max="3" width="14.140625" style="3" customWidth="1"/>
    <col min="4" max="5" width="9.140625" style="1"/>
    <col min="6" max="6" width="45.140625" style="2" customWidth="1"/>
    <col min="7" max="7" width="34.42578125" style="2" customWidth="1"/>
    <col min="8" max="8" width="152" style="2" customWidth="1"/>
    <col min="9" max="11" width="9.140625" style="2"/>
    <col min="12" max="16384" width="9.140625" style="1"/>
  </cols>
  <sheetData>
    <row r="1" spans="1:8" x14ac:dyDescent="0.25">
      <c r="A1" s="8" t="s">
        <v>84</v>
      </c>
      <c r="B1" s="9" t="s">
        <v>11</v>
      </c>
      <c r="C1" s="9" t="s">
        <v>12</v>
      </c>
      <c r="D1" s="8" t="s">
        <v>2</v>
      </c>
      <c r="E1" s="8" t="s">
        <v>4</v>
      </c>
      <c r="F1" s="10" t="s">
        <v>6</v>
      </c>
      <c r="G1" s="10" t="s">
        <v>8</v>
      </c>
      <c r="H1" s="10" t="s">
        <v>10</v>
      </c>
    </row>
    <row r="2" spans="1:8" ht="135" x14ac:dyDescent="0.25">
      <c r="A2" s="4" t="s">
        <v>1</v>
      </c>
      <c r="B2" s="5">
        <v>42815</v>
      </c>
      <c r="C2" s="5">
        <v>42844</v>
      </c>
      <c r="D2" s="4" t="s">
        <v>3</v>
      </c>
      <c r="E2" s="4" t="s">
        <v>5</v>
      </c>
      <c r="F2" s="6" t="s">
        <v>7</v>
      </c>
      <c r="G2" s="6" t="s">
        <v>9</v>
      </c>
      <c r="H2" s="6" t="s">
        <v>19</v>
      </c>
    </row>
    <row r="3" spans="1:8" ht="120" x14ac:dyDescent="0.25">
      <c r="A3" s="4" t="s">
        <v>14</v>
      </c>
      <c r="B3" s="5">
        <f t="shared" ref="B3:B13" si="0">C2+1</f>
        <v>42845</v>
      </c>
      <c r="C3" s="5">
        <v>42875</v>
      </c>
      <c r="D3" s="4" t="s">
        <v>13</v>
      </c>
      <c r="E3" s="4" t="s">
        <v>15</v>
      </c>
      <c r="F3" s="6" t="s">
        <v>16</v>
      </c>
      <c r="G3" s="6" t="s">
        <v>17</v>
      </c>
      <c r="H3" s="6" t="s">
        <v>18</v>
      </c>
    </row>
    <row r="4" spans="1:8" ht="135" x14ac:dyDescent="0.25">
      <c r="A4" s="4" t="s">
        <v>20</v>
      </c>
      <c r="B4" s="5">
        <f t="shared" si="0"/>
        <v>42876</v>
      </c>
      <c r="C4" s="5">
        <v>42906</v>
      </c>
      <c r="D4" s="4" t="s">
        <v>21</v>
      </c>
      <c r="E4" s="4" t="s">
        <v>22</v>
      </c>
      <c r="F4" s="6" t="s">
        <v>23</v>
      </c>
      <c r="G4" s="6" t="s">
        <v>24</v>
      </c>
      <c r="H4" s="6" t="s">
        <v>25</v>
      </c>
    </row>
    <row r="5" spans="1:8" ht="150" x14ac:dyDescent="0.25">
      <c r="A5" s="4" t="s">
        <v>26</v>
      </c>
      <c r="B5" s="5">
        <f t="shared" si="0"/>
        <v>42907</v>
      </c>
      <c r="C5" s="5">
        <v>42938</v>
      </c>
      <c r="D5" s="4" t="s">
        <v>27</v>
      </c>
      <c r="E5" s="4" t="s">
        <v>28</v>
      </c>
      <c r="F5" s="6" t="s">
        <v>29</v>
      </c>
      <c r="G5" s="6" t="s">
        <v>30</v>
      </c>
      <c r="H5" s="6" t="s">
        <v>31</v>
      </c>
    </row>
    <row r="6" spans="1:8" ht="105" x14ac:dyDescent="0.25">
      <c r="A6" s="4" t="s">
        <v>32</v>
      </c>
      <c r="B6" s="5">
        <f t="shared" si="0"/>
        <v>42939</v>
      </c>
      <c r="C6" s="5">
        <v>42788</v>
      </c>
      <c r="D6" s="4" t="s">
        <v>33</v>
      </c>
      <c r="E6" s="4" t="s">
        <v>5</v>
      </c>
      <c r="F6" s="6" t="s">
        <v>34</v>
      </c>
      <c r="G6" s="6"/>
      <c r="H6" s="6" t="s">
        <v>35</v>
      </c>
    </row>
    <row r="7" spans="1:8" ht="165" x14ac:dyDescent="0.25">
      <c r="A7" s="4" t="s">
        <v>36</v>
      </c>
      <c r="B7" s="5">
        <f t="shared" si="0"/>
        <v>42789</v>
      </c>
      <c r="C7" s="5">
        <v>43000</v>
      </c>
      <c r="D7" s="4" t="s">
        <v>21</v>
      </c>
      <c r="E7" s="4" t="s">
        <v>15</v>
      </c>
      <c r="F7" s="6" t="s">
        <v>37</v>
      </c>
      <c r="G7" s="6" t="s">
        <v>38</v>
      </c>
      <c r="H7" s="6" t="s">
        <v>39</v>
      </c>
    </row>
    <row r="8" spans="1:8" ht="165" x14ac:dyDescent="0.25">
      <c r="A8" s="4" t="s">
        <v>40</v>
      </c>
      <c r="B8" s="5">
        <f t="shared" si="0"/>
        <v>43001</v>
      </c>
      <c r="C8" s="5">
        <v>43030</v>
      </c>
      <c r="D8" s="4" t="s">
        <v>13</v>
      </c>
      <c r="E8" s="4" t="s">
        <v>22</v>
      </c>
      <c r="F8" s="6" t="s">
        <v>41</v>
      </c>
      <c r="G8" s="6" t="s">
        <v>42</v>
      </c>
      <c r="H8" s="6" t="s">
        <v>43</v>
      </c>
    </row>
    <row r="9" spans="1:8" ht="120" x14ac:dyDescent="0.25">
      <c r="A9" s="4" t="s">
        <v>44</v>
      </c>
      <c r="B9" s="5">
        <f t="shared" si="0"/>
        <v>43031</v>
      </c>
      <c r="C9" s="5">
        <v>43060</v>
      </c>
      <c r="D9" s="4" t="s">
        <v>45</v>
      </c>
      <c r="E9" s="4" t="s">
        <v>28</v>
      </c>
      <c r="F9" s="6" t="s">
        <v>46</v>
      </c>
      <c r="G9" s="6" t="s">
        <v>47</v>
      </c>
      <c r="H9" s="6" t="s">
        <v>48</v>
      </c>
    </row>
    <row r="10" spans="1:8" ht="195" x14ac:dyDescent="0.25">
      <c r="A10" s="4" t="s">
        <v>49</v>
      </c>
      <c r="B10" s="5">
        <f t="shared" si="0"/>
        <v>43061</v>
      </c>
      <c r="C10" s="5">
        <v>43090</v>
      </c>
      <c r="D10" s="4" t="s">
        <v>50</v>
      </c>
      <c r="E10" s="4" t="s">
        <v>5</v>
      </c>
      <c r="F10" s="6" t="s">
        <v>51</v>
      </c>
      <c r="G10" s="6" t="s">
        <v>52</v>
      </c>
      <c r="H10" s="6" t="s">
        <v>53</v>
      </c>
    </row>
    <row r="11" spans="1:8" ht="180" x14ac:dyDescent="0.25">
      <c r="A11" s="4" t="s">
        <v>54</v>
      </c>
      <c r="B11" s="5">
        <f t="shared" si="0"/>
        <v>43091</v>
      </c>
      <c r="C11" s="5">
        <v>42754</v>
      </c>
      <c r="D11" s="4" t="s">
        <v>55</v>
      </c>
      <c r="E11" s="4" t="s">
        <v>15</v>
      </c>
      <c r="F11" s="6" t="s">
        <v>56</v>
      </c>
      <c r="G11" s="6" t="s">
        <v>57</v>
      </c>
      <c r="H11" s="6" t="s">
        <v>58</v>
      </c>
    </row>
    <row r="12" spans="1:8" ht="195" x14ac:dyDescent="0.25">
      <c r="A12" s="4" t="s">
        <v>59</v>
      </c>
      <c r="B12" s="5">
        <f t="shared" si="0"/>
        <v>42755</v>
      </c>
      <c r="C12" s="5">
        <v>42934</v>
      </c>
      <c r="D12" s="4" t="s">
        <v>60</v>
      </c>
      <c r="E12" s="4" t="s">
        <v>22</v>
      </c>
      <c r="F12" s="6" t="s">
        <v>61</v>
      </c>
      <c r="G12" s="6" t="s">
        <v>62</v>
      </c>
      <c r="H12" s="6" t="s">
        <v>63</v>
      </c>
    </row>
    <row r="13" spans="1:8" ht="180" x14ac:dyDescent="0.25">
      <c r="A13" s="4" t="s">
        <v>64</v>
      </c>
      <c r="B13" s="5">
        <f t="shared" si="0"/>
        <v>42935</v>
      </c>
      <c r="C13" s="5">
        <v>42814</v>
      </c>
      <c r="D13" s="4" t="s">
        <v>65</v>
      </c>
      <c r="E13" s="4" t="s">
        <v>28</v>
      </c>
      <c r="F13" s="6" t="s">
        <v>66</v>
      </c>
      <c r="G13" s="6" t="s">
        <v>67</v>
      </c>
      <c r="H13" s="6" t="s">
        <v>68</v>
      </c>
    </row>
    <row r="15" spans="1:8" x14ac:dyDescent="0.25">
      <c r="A15" s="4" t="s">
        <v>85</v>
      </c>
      <c r="B15" s="5"/>
      <c r="C15" s="5"/>
      <c r="D15" s="4"/>
      <c r="E15" s="4"/>
      <c r="F15" s="6"/>
      <c r="G15" s="6"/>
      <c r="H15" s="6" t="s">
        <v>10</v>
      </c>
    </row>
    <row r="16" spans="1:8" ht="45" x14ac:dyDescent="0.25">
      <c r="A16" s="4" t="s">
        <v>5</v>
      </c>
      <c r="B16" s="5"/>
      <c r="C16" s="5"/>
      <c r="D16" s="4"/>
      <c r="E16" s="4"/>
      <c r="F16" s="6"/>
      <c r="G16" s="6"/>
      <c r="H16" s="6" t="s">
        <v>69</v>
      </c>
    </row>
    <row r="17" spans="1:8" ht="45" x14ac:dyDescent="0.25">
      <c r="A17" s="4" t="s">
        <v>22</v>
      </c>
      <c r="B17" s="5"/>
      <c r="C17" s="5"/>
      <c r="D17" s="4"/>
      <c r="E17" s="4"/>
      <c r="F17" s="6"/>
      <c r="G17" s="6"/>
      <c r="H17" s="6" t="s">
        <v>70</v>
      </c>
    </row>
    <row r="18" spans="1:8" ht="45" x14ac:dyDescent="0.25">
      <c r="A18" s="4" t="s">
        <v>28</v>
      </c>
      <c r="B18" s="5"/>
      <c r="C18" s="5"/>
      <c r="D18" s="4"/>
      <c r="E18" s="4"/>
      <c r="F18" s="6"/>
      <c r="G18" s="6"/>
      <c r="H18" s="6" t="s">
        <v>71</v>
      </c>
    </row>
    <row r="19" spans="1:8" ht="45" x14ac:dyDescent="0.25">
      <c r="A19" s="4" t="s">
        <v>15</v>
      </c>
      <c r="B19" s="5"/>
      <c r="C19" s="5"/>
      <c r="D19" s="4"/>
      <c r="E19" s="4"/>
      <c r="F19" s="6"/>
      <c r="G19" s="6"/>
      <c r="H19" s="6" t="s">
        <v>72</v>
      </c>
    </row>
    <row r="21" spans="1:8" x14ac:dyDescent="0.25">
      <c r="A21" s="8" t="s">
        <v>86</v>
      </c>
      <c r="B21" s="9"/>
      <c r="C21" s="9"/>
      <c r="D21" s="8"/>
      <c r="E21" s="8"/>
      <c r="F21" s="10" t="s">
        <v>94</v>
      </c>
      <c r="G21" s="10" t="s">
        <v>95</v>
      </c>
      <c r="H21" s="10" t="s">
        <v>10</v>
      </c>
    </row>
    <row r="22" spans="1:8" ht="135" x14ac:dyDescent="0.25">
      <c r="A22" s="4" t="s">
        <v>73</v>
      </c>
      <c r="B22" s="5"/>
      <c r="C22" s="5"/>
      <c r="D22" s="4"/>
      <c r="E22" s="4"/>
      <c r="F22" s="6" t="s">
        <v>96</v>
      </c>
      <c r="G22" s="6" t="s">
        <v>97</v>
      </c>
      <c r="H22" s="6" t="s">
        <v>98</v>
      </c>
    </row>
    <row r="23" spans="1:8" ht="180" x14ac:dyDescent="0.25">
      <c r="A23" s="4" t="s">
        <v>101</v>
      </c>
      <c r="B23" s="5"/>
      <c r="C23" s="5"/>
      <c r="D23" s="4"/>
      <c r="E23" s="4"/>
      <c r="F23" s="6" t="s">
        <v>114</v>
      </c>
      <c r="G23" s="6" t="s">
        <v>115</v>
      </c>
      <c r="H23" s="6" t="s">
        <v>99</v>
      </c>
    </row>
    <row r="24" spans="1:8" ht="135" x14ac:dyDescent="0.25">
      <c r="A24" s="4" t="s">
        <v>74</v>
      </c>
      <c r="B24" s="5"/>
      <c r="C24" s="5"/>
      <c r="D24" s="4"/>
      <c r="E24" s="4"/>
      <c r="F24" s="6" t="s">
        <v>107</v>
      </c>
      <c r="G24" s="6" t="s">
        <v>108</v>
      </c>
      <c r="H24" s="6" t="s">
        <v>106</v>
      </c>
    </row>
    <row r="25" spans="1:8" ht="135" x14ac:dyDescent="0.25">
      <c r="A25" s="4" t="s">
        <v>75</v>
      </c>
      <c r="B25" s="5"/>
      <c r="C25" s="5"/>
      <c r="D25" s="4"/>
      <c r="E25" s="4"/>
      <c r="F25" s="6" t="s">
        <v>117</v>
      </c>
      <c r="G25" s="6" t="s">
        <v>118</v>
      </c>
      <c r="H25" s="6" t="s">
        <v>116</v>
      </c>
    </row>
    <row r="26" spans="1:8" ht="165" x14ac:dyDescent="0.25">
      <c r="A26" s="4" t="s">
        <v>76</v>
      </c>
      <c r="B26" s="5"/>
      <c r="C26" s="5"/>
      <c r="D26" s="4"/>
      <c r="E26" s="4"/>
      <c r="F26" s="6" t="s">
        <v>125</v>
      </c>
      <c r="G26" s="6" t="s">
        <v>126</v>
      </c>
      <c r="H26" s="6" t="s">
        <v>124</v>
      </c>
    </row>
    <row r="27" spans="1:8" ht="135" x14ac:dyDescent="0.25">
      <c r="A27" s="4" t="s">
        <v>77</v>
      </c>
      <c r="B27" s="5"/>
      <c r="C27" s="5"/>
      <c r="D27" s="4"/>
      <c r="E27" s="4"/>
      <c r="F27" s="6" t="s">
        <v>133</v>
      </c>
      <c r="G27" s="6" t="s">
        <v>134</v>
      </c>
      <c r="H27" s="6" t="s">
        <v>132</v>
      </c>
    </row>
    <row r="28" spans="1:8" ht="135" x14ac:dyDescent="0.25">
      <c r="A28" s="4" t="s">
        <v>78</v>
      </c>
      <c r="B28" s="5"/>
      <c r="C28" s="5"/>
      <c r="D28" s="4"/>
      <c r="E28" s="4"/>
      <c r="F28" s="6" t="s">
        <v>141</v>
      </c>
      <c r="G28" s="6" t="s">
        <v>142</v>
      </c>
      <c r="H28" s="6" t="s">
        <v>140</v>
      </c>
    </row>
    <row r="29" spans="1:8" ht="195" x14ac:dyDescent="0.25">
      <c r="A29" s="4" t="s">
        <v>79</v>
      </c>
      <c r="B29" s="5"/>
      <c r="C29" s="5"/>
      <c r="D29" s="4"/>
      <c r="E29" s="4"/>
      <c r="F29" s="6" t="s">
        <v>149</v>
      </c>
      <c r="G29" s="6" t="s">
        <v>150</v>
      </c>
      <c r="H29" s="6" t="s">
        <v>148</v>
      </c>
    </row>
    <row r="30" spans="1:8" ht="135" x14ac:dyDescent="0.25">
      <c r="A30" s="4" t="s">
        <v>80</v>
      </c>
      <c r="B30" s="5"/>
      <c r="C30" s="5"/>
      <c r="D30" s="4"/>
      <c r="E30" s="4"/>
      <c r="F30" s="6" t="s">
        <v>157</v>
      </c>
      <c r="G30" s="6" t="s">
        <v>158</v>
      </c>
      <c r="H30" s="6" t="s">
        <v>156</v>
      </c>
    </row>
    <row r="31" spans="1:8" ht="150" x14ac:dyDescent="0.25">
      <c r="A31" s="4" t="s">
        <v>81</v>
      </c>
      <c r="B31" s="5"/>
      <c r="C31" s="5"/>
      <c r="D31" s="4"/>
      <c r="E31" s="4"/>
      <c r="F31" s="6" t="s">
        <v>165</v>
      </c>
      <c r="G31" s="6" t="s">
        <v>166</v>
      </c>
      <c r="H31" s="6" t="s">
        <v>164</v>
      </c>
    </row>
    <row r="32" spans="1:8" ht="225" x14ac:dyDescent="0.25">
      <c r="A32" s="4" t="s">
        <v>82</v>
      </c>
      <c r="B32" s="5"/>
      <c r="C32" s="5"/>
      <c r="D32" s="4"/>
      <c r="E32" s="4"/>
      <c r="F32" s="6" t="s">
        <v>173</v>
      </c>
      <c r="G32" s="6" t="s">
        <v>174</v>
      </c>
      <c r="H32" s="6" t="s">
        <v>172</v>
      </c>
    </row>
    <row r="33" spans="1:8" ht="195" x14ac:dyDescent="0.25">
      <c r="A33" s="4" t="s">
        <v>83</v>
      </c>
      <c r="B33" s="5"/>
      <c r="C33" s="5"/>
      <c r="D33" s="4"/>
      <c r="E33" s="4"/>
      <c r="F33" s="6" t="s">
        <v>181</v>
      </c>
      <c r="G33" s="6" t="s">
        <v>182</v>
      </c>
      <c r="H33" s="6" t="s">
        <v>180</v>
      </c>
    </row>
    <row r="35" spans="1:8" x14ac:dyDescent="0.25">
      <c r="A35" s="8" t="s">
        <v>188</v>
      </c>
      <c r="B35" s="9" t="s">
        <v>0</v>
      </c>
      <c r="C35" s="9" t="s">
        <v>189</v>
      </c>
      <c r="D35" s="8"/>
      <c r="E35" s="8"/>
      <c r="F35" s="10"/>
      <c r="G35" s="10"/>
      <c r="H35" s="10" t="s">
        <v>10</v>
      </c>
    </row>
    <row r="36" spans="1:8" ht="30" x14ac:dyDescent="0.25">
      <c r="A36" s="4" t="s">
        <v>87</v>
      </c>
      <c r="B36" s="4" t="s">
        <v>73</v>
      </c>
      <c r="C36" s="7" t="str">
        <f>A36&amp; " " &amp;B36</f>
        <v>Metal Rat</v>
      </c>
      <c r="D36" s="4"/>
      <c r="E36" s="4"/>
      <c r="F36" s="6"/>
      <c r="G36" s="6"/>
      <c r="H36" s="6" t="s">
        <v>89</v>
      </c>
    </row>
    <row r="37" spans="1:8" ht="30" x14ac:dyDescent="0.25">
      <c r="A37" s="4" t="s">
        <v>28</v>
      </c>
      <c r="B37" s="4" t="s">
        <v>73</v>
      </c>
      <c r="C37" s="7" t="str">
        <f t="shared" ref="C37:C95" si="1">A37&amp; " " &amp;B37</f>
        <v>Water Rat</v>
      </c>
      <c r="D37" s="4"/>
      <c r="E37" s="4"/>
      <c r="F37" s="6"/>
      <c r="G37" s="6"/>
      <c r="H37" s="6" t="s">
        <v>90</v>
      </c>
    </row>
    <row r="38" spans="1:8" ht="30" x14ac:dyDescent="0.25">
      <c r="A38" s="4" t="s">
        <v>88</v>
      </c>
      <c r="B38" s="4" t="s">
        <v>73</v>
      </c>
      <c r="C38" s="7" t="str">
        <f t="shared" si="1"/>
        <v>Wood Rat</v>
      </c>
      <c r="D38" s="4"/>
      <c r="E38" s="4"/>
      <c r="F38" s="6"/>
      <c r="G38" s="6"/>
      <c r="H38" s="6" t="s">
        <v>91</v>
      </c>
    </row>
    <row r="39" spans="1:8" ht="30" x14ac:dyDescent="0.25">
      <c r="A39" s="4" t="s">
        <v>5</v>
      </c>
      <c r="B39" s="4" t="s">
        <v>73</v>
      </c>
      <c r="C39" s="7" t="str">
        <f t="shared" si="1"/>
        <v>Fire Rat</v>
      </c>
      <c r="D39" s="4"/>
      <c r="E39" s="4"/>
      <c r="F39" s="6"/>
      <c r="G39" s="6"/>
      <c r="H39" s="6" t="s">
        <v>92</v>
      </c>
    </row>
    <row r="40" spans="1:8" ht="30" x14ac:dyDescent="0.25">
      <c r="A40" s="4" t="s">
        <v>15</v>
      </c>
      <c r="B40" s="4" t="s">
        <v>73</v>
      </c>
      <c r="C40" s="7" t="str">
        <f t="shared" si="1"/>
        <v>Earth Rat</v>
      </c>
      <c r="D40" s="4"/>
      <c r="E40" s="4"/>
      <c r="F40" s="6"/>
      <c r="G40" s="6"/>
      <c r="H40" s="6" t="s">
        <v>93</v>
      </c>
    </row>
    <row r="41" spans="1:8" ht="30" x14ac:dyDescent="0.25">
      <c r="A41" s="4" t="s">
        <v>87</v>
      </c>
      <c r="B41" s="4" t="s">
        <v>101</v>
      </c>
      <c r="C41" s="7" t="str">
        <f t="shared" si="1"/>
        <v>Metal Ox</v>
      </c>
      <c r="D41" s="4"/>
      <c r="E41" s="4"/>
      <c r="F41" s="6"/>
      <c r="G41" s="6"/>
      <c r="H41" s="6" t="s">
        <v>100</v>
      </c>
    </row>
    <row r="42" spans="1:8" ht="30" x14ac:dyDescent="0.25">
      <c r="A42" s="4" t="s">
        <v>28</v>
      </c>
      <c r="B42" s="4" t="s">
        <v>101</v>
      </c>
      <c r="C42" s="7" t="str">
        <f t="shared" si="1"/>
        <v>Water Ox</v>
      </c>
      <c r="D42" s="4"/>
      <c r="E42" s="4"/>
      <c r="F42" s="6"/>
      <c r="G42" s="6"/>
      <c r="H42" s="6" t="s">
        <v>102</v>
      </c>
    </row>
    <row r="43" spans="1:8" ht="30" x14ac:dyDescent="0.25">
      <c r="A43" s="4" t="s">
        <v>88</v>
      </c>
      <c r="B43" s="4" t="s">
        <v>101</v>
      </c>
      <c r="C43" s="7" t="str">
        <f t="shared" si="1"/>
        <v>Wood Ox</v>
      </c>
      <c r="D43" s="4"/>
      <c r="E43" s="4"/>
      <c r="F43" s="6"/>
      <c r="G43" s="6"/>
      <c r="H43" s="6" t="s">
        <v>103</v>
      </c>
    </row>
    <row r="44" spans="1:8" ht="30" x14ac:dyDescent="0.25">
      <c r="A44" s="4" t="s">
        <v>5</v>
      </c>
      <c r="B44" s="4" t="s">
        <v>101</v>
      </c>
      <c r="C44" s="7" t="str">
        <f t="shared" si="1"/>
        <v>Fire Ox</v>
      </c>
      <c r="D44" s="4"/>
      <c r="E44" s="4"/>
      <c r="F44" s="6"/>
      <c r="G44" s="6"/>
      <c r="H44" s="6" t="s">
        <v>104</v>
      </c>
    </row>
    <row r="45" spans="1:8" ht="30" x14ac:dyDescent="0.25">
      <c r="A45" s="4" t="s">
        <v>15</v>
      </c>
      <c r="B45" s="4" t="s">
        <v>101</v>
      </c>
      <c r="C45" s="7" t="str">
        <f t="shared" si="1"/>
        <v>Earth Ox</v>
      </c>
      <c r="D45" s="4"/>
      <c r="E45" s="4"/>
      <c r="F45" s="6"/>
      <c r="G45" s="6"/>
      <c r="H45" s="6" t="s">
        <v>105</v>
      </c>
    </row>
    <row r="46" spans="1:8" ht="30" x14ac:dyDescent="0.25">
      <c r="A46" s="4" t="s">
        <v>87</v>
      </c>
      <c r="B46" s="4" t="s">
        <v>74</v>
      </c>
      <c r="C46" s="7" t="str">
        <f t="shared" si="1"/>
        <v>Metal Tiger</v>
      </c>
      <c r="D46" s="4"/>
      <c r="E46" s="4"/>
      <c r="F46" s="6"/>
      <c r="G46" s="6"/>
      <c r="H46" s="6" t="s">
        <v>109</v>
      </c>
    </row>
    <row r="47" spans="1:8" ht="30" x14ac:dyDescent="0.25">
      <c r="A47" s="4" t="s">
        <v>28</v>
      </c>
      <c r="B47" s="4" t="s">
        <v>74</v>
      </c>
      <c r="C47" s="7" t="str">
        <f t="shared" si="1"/>
        <v>Water Tiger</v>
      </c>
      <c r="D47" s="4"/>
      <c r="E47" s="4"/>
      <c r="F47" s="6"/>
      <c r="G47" s="6"/>
      <c r="H47" s="6" t="s">
        <v>110</v>
      </c>
    </row>
    <row r="48" spans="1:8" ht="30" x14ac:dyDescent="0.25">
      <c r="A48" s="4" t="s">
        <v>88</v>
      </c>
      <c r="B48" s="4" t="s">
        <v>74</v>
      </c>
      <c r="C48" s="7" t="str">
        <f t="shared" si="1"/>
        <v>Wood Tiger</v>
      </c>
      <c r="D48" s="4"/>
      <c r="E48" s="4"/>
      <c r="F48" s="6"/>
      <c r="G48" s="6"/>
      <c r="H48" s="6" t="s">
        <v>111</v>
      </c>
    </row>
    <row r="49" spans="1:8" ht="30" x14ac:dyDescent="0.25">
      <c r="A49" s="4" t="s">
        <v>5</v>
      </c>
      <c r="B49" s="4" t="s">
        <v>74</v>
      </c>
      <c r="C49" s="7" t="str">
        <f t="shared" si="1"/>
        <v>Fire Tiger</v>
      </c>
      <c r="D49" s="4"/>
      <c r="E49" s="4"/>
      <c r="F49" s="6"/>
      <c r="G49" s="6"/>
      <c r="H49" s="6" t="s">
        <v>112</v>
      </c>
    </row>
    <row r="50" spans="1:8" ht="30" x14ac:dyDescent="0.25">
      <c r="A50" s="4" t="s">
        <v>15</v>
      </c>
      <c r="B50" s="4" t="s">
        <v>74</v>
      </c>
      <c r="C50" s="7" t="str">
        <f t="shared" si="1"/>
        <v>Earth Tiger</v>
      </c>
      <c r="D50" s="4"/>
      <c r="E50" s="4"/>
      <c r="F50" s="6"/>
      <c r="G50" s="6"/>
      <c r="H50" s="6" t="s">
        <v>113</v>
      </c>
    </row>
    <row r="51" spans="1:8" x14ac:dyDescent="0.25">
      <c r="A51" s="4" t="s">
        <v>87</v>
      </c>
      <c r="B51" s="4" t="s">
        <v>75</v>
      </c>
      <c r="C51" s="7" t="str">
        <f t="shared" si="1"/>
        <v>Metal Rabbit</v>
      </c>
      <c r="D51" s="4"/>
      <c r="E51" s="4"/>
      <c r="F51" s="6"/>
      <c r="G51" s="6"/>
      <c r="H51" s="6" t="s">
        <v>119</v>
      </c>
    </row>
    <row r="52" spans="1:8" ht="30" x14ac:dyDescent="0.25">
      <c r="A52" s="4" t="s">
        <v>28</v>
      </c>
      <c r="B52" s="4" t="s">
        <v>75</v>
      </c>
      <c r="C52" s="7" t="str">
        <f t="shared" si="1"/>
        <v>Water Rabbit</v>
      </c>
      <c r="D52" s="4"/>
      <c r="E52" s="4"/>
      <c r="F52" s="6"/>
      <c r="G52" s="6"/>
      <c r="H52" s="6" t="s">
        <v>120</v>
      </c>
    </row>
    <row r="53" spans="1:8" ht="30" x14ac:dyDescent="0.25">
      <c r="A53" s="4" t="s">
        <v>88</v>
      </c>
      <c r="B53" s="4" t="s">
        <v>75</v>
      </c>
      <c r="C53" s="7" t="str">
        <f t="shared" si="1"/>
        <v>Wood Rabbit</v>
      </c>
      <c r="D53" s="4"/>
      <c r="E53" s="4"/>
      <c r="F53" s="6"/>
      <c r="G53" s="6"/>
      <c r="H53" s="6" t="s">
        <v>121</v>
      </c>
    </row>
    <row r="54" spans="1:8" ht="30" x14ac:dyDescent="0.25">
      <c r="A54" s="4" t="s">
        <v>5</v>
      </c>
      <c r="B54" s="4" t="s">
        <v>75</v>
      </c>
      <c r="C54" s="7" t="str">
        <f t="shared" si="1"/>
        <v>Fire Rabbit</v>
      </c>
      <c r="D54" s="4"/>
      <c r="E54" s="4"/>
      <c r="F54" s="6"/>
      <c r="G54" s="6"/>
      <c r="H54" s="6" t="s">
        <v>122</v>
      </c>
    </row>
    <row r="55" spans="1:8" x14ac:dyDescent="0.25">
      <c r="A55" s="4" t="s">
        <v>15</v>
      </c>
      <c r="B55" s="4" t="s">
        <v>75</v>
      </c>
      <c r="C55" s="7" t="str">
        <f t="shared" si="1"/>
        <v>Earth Rabbit</v>
      </c>
      <c r="D55" s="4"/>
      <c r="E55" s="4"/>
      <c r="F55" s="6"/>
      <c r="G55" s="6"/>
      <c r="H55" s="6" t="s">
        <v>123</v>
      </c>
    </row>
    <row r="56" spans="1:8" ht="30" x14ac:dyDescent="0.25">
      <c r="A56" s="4" t="s">
        <v>87</v>
      </c>
      <c r="B56" s="4" t="s">
        <v>76</v>
      </c>
      <c r="C56" s="7" t="str">
        <f t="shared" si="1"/>
        <v>Metal Dragon</v>
      </c>
      <c r="D56" s="4"/>
      <c r="E56" s="4"/>
      <c r="F56" s="6"/>
      <c r="G56" s="6"/>
      <c r="H56" s="6" t="s">
        <v>127</v>
      </c>
    </row>
    <row r="57" spans="1:8" ht="30" x14ac:dyDescent="0.25">
      <c r="A57" s="4" t="s">
        <v>28</v>
      </c>
      <c r="B57" s="4" t="s">
        <v>76</v>
      </c>
      <c r="C57" s="7" t="str">
        <f t="shared" si="1"/>
        <v>Water Dragon</v>
      </c>
      <c r="D57" s="4"/>
      <c r="E57" s="4"/>
      <c r="F57" s="6"/>
      <c r="G57" s="6"/>
      <c r="H57" s="6" t="s">
        <v>128</v>
      </c>
    </row>
    <row r="58" spans="1:8" ht="30" x14ac:dyDescent="0.25">
      <c r="A58" s="4" t="s">
        <v>88</v>
      </c>
      <c r="B58" s="4" t="s">
        <v>76</v>
      </c>
      <c r="C58" s="7" t="str">
        <f t="shared" si="1"/>
        <v>Wood Dragon</v>
      </c>
      <c r="D58" s="4"/>
      <c r="E58" s="4"/>
      <c r="F58" s="6"/>
      <c r="G58" s="6"/>
      <c r="H58" s="6" t="s">
        <v>129</v>
      </c>
    </row>
    <row r="59" spans="1:8" ht="30" x14ac:dyDescent="0.25">
      <c r="A59" s="4" t="s">
        <v>5</v>
      </c>
      <c r="B59" s="4" t="s">
        <v>76</v>
      </c>
      <c r="C59" s="7" t="str">
        <f t="shared" si="1"/>
        <v>Fire Dragon</v>
      </c>
      <c r="D59" s="4"/>
      <c r="E59" s="4"/>
      <c r="F59" s="6"/>
      <c r="G59" s="6"/>
      <c r="H59" s="6" t="s">
        <v>130</v>
      </c>
    </row>
    <row r="60" spans="1:8" ht="30" x14ac:dyDescent="0.25">
      <c r="A60" s="4" t="s">
        <v>15</v>
      </c>
      <c r="B60" s="4" t="s">
        <v>76</v>
      </c>
      <c r="C60" s="7" t="str">
        <f t="shared" si="1"/>
        <v>Earth Dragon</v>
      </c>
      <c r="D60" s="4"/>
      <c r="E60" s="4"/>
      <c r="F60" s="6"/>
      <c r="G60" s="6"/>
      <c r="H60" s="6" t="s">
        <v>131</v>
      </c>
    </row>
    <row r="61" spans="1:8" ht="30" x14ac:dyDescent="0.25">
      <c r="A61" s="4" t="s">
        <v>87</v>
      </c>
      <c r="B61" s="4" t="s">
        <v>77</v>
      </c>
      <c r="C61" s="7" t="str">
        <f t="shared" si="1"/>
        <v>Metal Snake</v>
      </c>
      <c r="D61" s="4"/>
      <c r="E61" s="4"/>
      <c r="F61" s="6"/>
      <c r="G61" s="6"/>
      <c r="H61" s="6" t="s">
        <v>135</v>
      </c>
    </row>
    <row r="62" spans="1:8" ht="30" x14ac:dyDescent="0.25">
      <c r="A62" s="4" t="s">
        <v>28</v>
      </c>
      <c r="B62" s="4" t="s">
        <v>77</v>
      </c>
      <c r="C62" s="7" t="str">
        <f t="shared" si="1"/>
        <v>Water Snake</v>
      </c>
      <c r="D62" s="4"/>
      <c r="E62" s="4"/>
      <c r="F62" s="6"/>
      <c r="G62" s="6"/>
      <c r="H62" s="6" t="s">
        <v>136</v>
      </c>
    </row>
    <row r="63" spans="1:8" ht="30" x14ac:dyDescent="0.25">
      <c r="A63" s="4" t="s">
        <v>88</v>
      </c>
      <c r="B63" s="4" t="s">
        <v>77</v>
      </c>
      <c r="C63" s="7" t="str">
        <f t="shared" si="1"/>
        <v>Wood Snake</v>
      </c>
      <c r="D63" s="4"/>
      <c r="E63" s="4"/>
      <c r="F63" s="6"/>
      <c r="G63" s="6"/>
      <c r="H63" s="6" t="s">
        <v>137</v>
      </c>
    </row>
    <row r="64" spans="1:8" ht="30" x14ac:dyDescent="0.25">
      <c r="A64" s="4" t="s">
        <v>5</v>
      </c>
      <c r="B64" s="4" t="s">
        <v>77</v>
      </c>
      <c r="C64" s="7" t="str">
        <f t="shared" si="1"/>
        <v>Fire Snake</v>
      </c>
      <c r="D64" s="4"/>
      <c r="E64" s="4"/>
      <c r="F64" s="6"/>
      <c r="G64" s="6"/>
      <c r="H64" s="6" t="s">
        <v>138</v>
      </c>
    </row>
    <row r="65" spans="1:8" ht="30" x14ac:dyDescent="0.25">
      <c r="A65" s="4" t="s">
        <v>15</v>
      </c>
      <c r="B65" s="4" t="s">
        <v>77</v>
      </c>
      <c r="C65" s="7" t="str">
        <f t="shared" si="1"/>
        <v>Earth Snake</v>
      </c>
      <c r="D65" s="4"/>
      <c r="E65" s="4"/>
      <c r="F65" s="6"/>
      <c r="G65" s="6"/>
      <c r="H65" s="6" t="s">
        <v>139</v>
      </c>
    </row>
    <row r="66" spans="1:8" ht="30" x14ac:dyDescent="0.25">
      <c r="A66" s="4" t="s">
        <v>87</v>
      </c>
      <c r="B66" s="4" t="s">
        <v>78</v>
      </c>
      <c r="C66" s="7" t="str">
        <f t="shared" si="1"/>
        <v>Metal Horse</v>
      </c>
      <c r="D66" s="4"/>
      <c r="E66" s="4"/>
      <c r="F66" s="6"/>
      <c r="G66" s="6"/>
      <c r="H66" s="6" t="s">
        <v>143</v>
      </c>
    </row>
    <row r="67" spans="1:8" ht="30" x14ac:dyDescent="0.25">
      <c r="A67" s="4" t="s">
        <v>28</v>
      </c>
      <c r="B67" s="4" t="s">
        <v>78</v>
      </c>
      <c r="C67" s="7" t="str">
        <f t="shared" si="1"/>
        <v>Water Horse</v>
      </c>
      <c r="D67" s="4"/>
      <c r="E67" s="4"/>
      <c r="F67" s="6"/>
      <c r="G67" s="6"/>
      <c r="H67" s="6" t="s">
        <v>144</v>
      </c>
    </row>
    <row r="68" spans="1:8" ht="30" x14ac:dyDescent="0.25">
      <c r="A68" s="4" t="s">
        <v>88</v>
      </c>
      <c r="B68" s="4" t="s">
        <v>78</v>
      </c>
      <c r="C68" s="7" t="str">
        <f t="shared" si="1"/>
        <v>Wood Horse</v>
      </c>
      <c r="D68" s="4"/>
      <c r="E68" s="4"/>
      <c r="F68" s="6"/>
      <c r="G68" s="6"/>
      <c r="H68" s="6" t="s">
        <v>145</v>
      </c>
    </row>
    <row r="69" spans="1:8" ht="30" x14ac:dyDescent="0.25">
      <c r="A69" s="4" t="s">
        <v>5</v>
      </c>
      <c r="B69" s="4" t="s">
        <v>78</v>
      </c>
      <c r="C69" s="7" t="str">
        <f t="shared" si="1"/>
        <v>Fire Horse</v>
      </c>
      <c r="D69" s="4"/>
      <c r="E69" s="4"/>
      <c r="F69" s="6"/>
      <c r="G69" s="6"/>
      <c r="H69" s="6" t="s">
        <v>146</v>
      </c>
    </row>
    <row r="70" spans="1:8" ht="30" x14ac:dyDescent="0.25">
      <c r="A70" s="4" t="s">
        <v>15</v>
      </c>
      <c r="B70" s="4" t="s">
        <v>78</v>
      </c>
      <c r="C70" s="7" t="str">
        <f t="shared" si="1"/>
        <v>Earth Horse</v>
      </c>
      <c r="D70" s="4"/>
      <c r="E70" s="4"/>
      <c r="F70" s="6"/>
      <c r="G70" s="6"/>
      <c r="H70" s="6" t="s">
        <v>147</v>
      </c>
    </row>
    <row r="71" spans="1:8" ht="30" x14ac:dyDescent="0.25">
      <c r="A71" s="4" t="s">
        <v>87</v>
      </c>
      <c r="B71" s="4" t="s">
        <v>79</v>
      </c>
      <c r="C71" s="7" t="str">
        <f t="shared" si="1"/>
        <v>Metal Goat</v>
      </c>
      <c r="D71" s="4"/>
      <c r="E71" s="4"/>
      <c r="F71" s="6"/>
      <c r="G71" s="6"/>
      <c r="H71" s="6" t="s">
        <v>151</v>
      </c>
    </row>
    <row r="72" spans="1:8" ht="30" x14ac:dyDescent="0.25">
      <c r="A72" s="4" t="s">
        <v>28</v>
      </c>
      <c r="B72" s="4" t="s">
        <v>79</v>
      </c>
      <c r="C72" s="7" t="str">
        <f t="shared" si="1"/>
        <v>Water Goat</v>
      </c>
      <c r="D72" s="4"/>
      <c r="E72" s="4"/>
      <c r="F72" s="6"/>
      <c r="G72" s="6"/>
      <c r="H72" s="6" t="s">
        <v>152</v>
      </c>
    </row>
    <row r="73" spans="1:8" ht="30" x14ac:dyDescent="0.25">
      <c r="A73" s="4" t="s">
        <v>88</v>
      </c>
      <c r="B73" s="4" t="s">
        <v>79</v>
      </c>
      <c r="C73" s="7" t="str">
        <f t="shared" si="1"/>
        <v>Wood Goat</v>
      </c>
      <c r="D73" s="4"/>
      <c r="E73" s="4"/>
      <c r="F73" s="6"/>
      <c r="G73" s="6"/>
      <c r="H73" s="6" t="s">
        <v>153</v>
      </c>
    </row>
    <row r="74" spans="1:8" ht="30" x14ac:dyDescent="0.25">
      <c r="A74" s="4" t="s">
        <v>5</v>
      </c>
      <c r="B74" s="4" t="s">
        <v>79</v>
      </c>
      <c r="C74" s="7" t="str">
        <f t="shared" si="1"/>
        <v>Fire Goat</v>
      </c>
      <c r="D74" s="4"/>
      <c r="E74" s="4"/>
      <c r="F74" s="6"/>
      <c r="G74" s="6"/>
      <c r="H74" s="6" t="s">
        <v>154</v>
      </c>
    </row>
    <row r="75" spans="1:8" ht="30" x14ac:dyDescent="0.25">
      <c r="A75" s="4" t="s">
        <v>15</v>
      </c>
      <c r="B75" s="4" t="s">
        <v>79</v>
      </c>
      <c r="C75" s="7" t="str">
        <f t="shared" si="1"/>
        <v>Earth Goat</v>
      </c>
      <c r="D75" s="4"/>
      <c r="E75" s="4"/>
      <c r="F75" s="6"/>
      <c r="G75" s="6"/>
      <c r="H75" s="6" t="s">
        <v>155</v>
      </c>
    </row>
    <row r="76" spans="1:8" ht="30" x14ac:dyDescent="0.25">
      <c r="A76" s="4" t="s">
        <v>87</v>
      </c>
      <c r="B76" s="4" t="s">
        <v>80</v>
      </c>
      <c r="C76" s="7" t="str">
        <f t="shared" si="1"/>
        <v>Metal Monkey</v>
      </c>
      <c r="D76" s="4"/>
      <c r="E76" s="4"/>
      <c r="F76" s="6"/>
      <c r="G76" s="6"/>
      <c r="H76" s="6" t="s">
        <v>159</v>
      </c>
    </row>
    <row r="77" spans="1:8" ht="30" x14ac:dyDescent="0.25">
      <c r="A77" s="4" t="s">
        <v>28</v>
      </c>
      <c r="B77" s="4" t="s">
        <v>80</v>
      </c>
      <c r="C77" s="7" t="str">
        <f t="shared" si="1"/>
        <v>Water Monkey</v>
      </c>
      <c r="D77" s="4"/>
      <c r="E77" s="4"/>
      <c r="F77" s="6"/>
      <c r="G77" s="6"/>
      <c r="H77" s="6" t="s">
        <v>160</v>
      </c>
    </row>
    <row r="78" spans="1:8" ht="30" x14ac:dyDescent="0.25">
      <c r="A78" s="4" t="s">
        <v>88</v>
      </c>
      <c r="B78" s="4" t="s">
        <v>80</v>
      </c>
      <c r="C78" s="7" t="str">
        <f t="shared" si="1"/>
        <v>Wood Monkey</v>
      </c>
      <c r="D78" s="4"/>
      <c r="E78" s="4"/>
      <c r="F78" s="6"/>
      <c r="G78" s="6"/>
      <c r="H78" s="6" t="s">
        <v>161</v>
      </c>
    </row>
    <row r="79" spans="1:8" ht="30" x14ac:dyDescent="0.25">
      <c r="A79" s="4" t="s">
        <v>5</v>
      </c>
      <c r="B79" s="4" t="s">
        <v>80</v>
      </c>
      <c r="C79" s="7" t="str">
        <f t="shared" si="1"/>
        <v>Fire Monkey</v>
      </c>
      <c r="D79" s="4"/>
      <c r="E79" s="4"/>
      <c r="F79" s="6"/>
      <c r="G79" s="6"/>
      <c r="H79" s="6" t="s">
        <v>162</v>
      </c>
    </row>
    <row r="80" spans="1:8" ht="30" x14ac:dyDescent="0.25">
      <c r="A80" s="4" t="s">
        <v>15</v>
      </c>
      <c r="B80" s="4" t="s">
        <v>80</v>
      </c>
      <c r="C80" s="7" t="str">
        <f t="shared" si="1"/>
        <v>Earth Monkey</v>
      </c>
      <c r="D80" s="4"/>
      <c r="E80" s="4"/>
      <c r="F80" s="6"/>
      <c r="G80" s="6"/>
      <c r="H80" s="6" t="s">
        <v>163</v>
      </c>
    </row>
    <row r="81" spans="1:8" ht="30" x14ac:dyDescent="0.25">
      <c r="A81" s="4" t="s">
        <v>87</v>
      </c>
      <c r="B81" s="4" t="s">
        <v>81</v>
      </c>
      <c r="C81" s="7" t="str">
        <f t="shared" si="1"/>
        <v>Metal Chicken</v>
      </c>
      <c r="D81" s="4"/>
      <c r="E81" s="4"/>
      <c r="F81" s="6"/>
      <c r="G81" s="6"/>
      <c r="H81" s="6" t="s">
        <v>167</v>
      </c>
    </row>
    <row r="82" spans="1:8" ht="30" x14ac:dyDescent="0.25">
      <c r="A82" s="4" t="s">
        <v>28</v>
      </c>
      <c r="B82" s="4" t="s">
        <v>81</v>
      </c>
      <c r="C82" s="7" t="str">
        <f t="shared" si="1"/>
        <v>Water Chicken</v>
      </c>
      <c r="D82" s="4"/>
      <c r="E82" s="4"/>
      <c r="F82" s="6"/>
      <c r="G82" s="6"/>
      <c r="H82" s="6" t="s">
        <v>168</v>
      </c>
    </row>
    <row r="83" spans="1:8" ht="30" x14ac:dyDescent="0.25">
      <c r="A83" s="4" t="s">
        <v>88</v>
      </c>
      <c r="B83" s="4" t="s">
        <v>81</v>
      </c>
      <c r="C83" s="7" t="str">
        <f t="shared" si="1"/>
        <v>Wood Chicken</v>
      </c>
      <c r="D83" s="4"/>
      <c r="E83" s="4"/>
      <c r="F83" s="6"/>
      <c r="G83" s="6"/>
      <c r="H83" s="6" t="s">
        <v>169</v>
      </c>
    </row>
    <row r="84" spans="1:8" ht="30" x14ac:dyDescent="0.25">
      <c r="A84" s="4" t="s">
        <v>5</v>
      </c>
      <c r="B84" s="4" t="s">
        <v>81</v>
      </c>
      <c r="C84" s="7" t="str">
        <f t="shared" si="1"/>
        <v>Fire Chicken</v>
      </c>
      <c r="D84" s="4"/>
      <c r="E84" s="4"/>
      <c r="F84" s="6"/>
      <c r="G84" s="6"/>
      <c r="H84" s="6" t="s">
        <v>170</v>
      </c>
    </row>
    <row r="85" spans="1:8" ht="30" x14ac:dyDescent="0.25">
      <c r="A85" s="4" t="s">
        <v>15</v>
      </c>
      <c r="B85" s="4" t="s">
        <v>81</v>
      </c>
      <c r="C85" s="7" t="str">
        <f t="shared" si="1"/>
        <v>Earth Chicken</v>
      </c>
      <c r="D85" s="4"/>
      <c r="E85" s="4"/>
      <c r="F85" s="6"/>
      <c r="G85" s="6"/>
      <c r="H85" s="6" t="s">
        <v>171</v>
      </c>
    </row>
    <row r="86" spans="1:8" x14ac:dyDescent="0.25">
      <c r="A86" s="4" t="s">
        <v>87</v>
      </c>
      <c r="B86" s="4" t="s">
        <v>82</v>
      </c>
      <c r="C86" s="7" t="str">
        <f t="shared" si="1"/>
        <v>Metal Dog</v>
      </c>
      <c r="D86" s="4"/>
      <c r="E86" s="4"/>
      <c r="F86" s="6"/>
      <c r="G86" s="6"/>
      <c r="H86" s="6" t="s">
        <v>175</v>
      </c>
    </row>
    <row r="87" spans="1:8" ht="30" x14ac:dyDescent="0.25">
      <c r="A87" s="4" t="s">
        <v>28</v>
      </c>
      <c r="B87" s="4" t="s">
        <v>82</v>
      </c>
      <c r="C87" s="7" t="str">
        <f t="shared" si="1"/>
        <v>Water Dog</v>
      </c>
      <c r="D87" s="4"/>
      <c r="E87" s="4"/>
      <c r="F87" s="6"/>
      <c r="G87" s="6"/>
      <c r="H87" s="6" t="s">
        <v>176</v>
      </c>
    </row>
    <row r="88" spans="1:8" ht="30" x14ac:dyDescent="0.25">
      <c r="A88" s="4" t="s">
        <v>88</v>
      </c>
      <c r="B88" s="4" t="s">
        <v>82</v>
      </c>
      <c r="C88" s="7" t="str">
        <f t="shared" si="1"/>
        <v>Wood Dog</v>
      </c>
      <c r="D88" s="4"/>
      <c r="E88" s="4"/>
      <c r="F88" s="6"/>
      <c r="G88" s="6"/>
      <c r="H88" s="6" t="s">
        <v>177</v>
      </c>
    </row>
    <row r="89" spans="1:8" ht="30" x14ac:dyDescent="0.25">
      <c r="A89" s="4" t="s">
        <v>5</v>
      </c>
      <c r="B89" s="4" t="s">
        <v>82</v>
      </c>
      <c r="C89" s="7" t="str">
        <f t="shared" si="1"/>
        <v>Fire Dog</v>
      </c>
      <c r="D89" s="4"/>
      <c r="E89" s="4"/>
      <c r="F89" s="6"/>
      <c r="G89" s="6"/>
      <c r="H89" s="6" t="s">
        <v>178</v>
      </c>
    </row>
    <row r="90" spans="1:8" ht="30" x14ac:dyDescent="0.25">
      <c r="A90" s="4" t="s">
        <v>15</v>
      </c>
      <c r="B90" s="4" t="s">
        <v>82</v>
      </c>
      <c r="C90" s="7" t="str">
        <f t="shared" si="1"/>
        <v>Earth Dog</v>
      </c>
      <c r="D90" s="4"/>
      <c r="E90" s="4"/>
      <c r="F90" s="6"/>
      <c r="G90" s="6"/>
      <c r="H90" s="6" t="s">
        <v>179</v>
      </c>
    </row>
    <row r="91" spans="1:8" ht="30" x14ac:dyDescent="0.25">
      <c r="A91" s="4" t="s">
        <v>87</v>
      </c>
      <c r="B91" s="4" t="s">
        <v>83</v>
      </c>
      <c r="C91" s="7" t="str">
        <f t="shared" si="1"/>
        <v>Metal Pig</v>
      </c>
      <c r="D91" s="4"/>
      <c r="E91" s="4"/>
      <c r="F91" s="6"/>
      <c r="G91" s="6"/>
      <c r="H91" s="6" t="s">
        <v>183</v>
      </c>
    </row>
    <row r="92" spans="1:8" ht="30" x14ac:dyDescent="0.25">
      <c r="A92" s="4" t="s">
        <v>28</v>
      </c>
      <c r="B92" s="4" t="s">
        <v>83</v>
      </c>
      <c r="C92" s="7" t="str">
        <f t="shared" si="1"/>
        <v>Water Pig</v>
      </c>
      <c r="D92" s="4"/>
      <c r="E92" s="4"/>
      <c r="F92" s="6"/>
      <c r="G92" s="6"/>
      <c r="H92" s="6" t="s">
        <v>184</v>
      </c>
    </row>
    <row r="93" spans="1:8" ht="30" x14ac:dyDescent="0.25">
      <c r="A93" s="4" t="s">
        <v>88</v>
      </c>
      <c r="B93" s="4" t="s">
        <v>83</v>
      </c>
      <c r="C93" s="7" t="str">
        <f t="shared" si="1"/>
        <v>Wood Pig</v>
      </c>
      <c r="D93" s="4"/>
      <c r="E93" s="4"/>
      <c r="F93" s="6"/>
      <c r="G93" s="6"/>
      <c r="H93" s="6" t="s">
        <v>185</v>
      </c>
    </row>
    <row r="94" spans="1:8" ht="30" x14ac:dyDescent="0.25">
      <c r="A94" s="4" t="s">
        <v>5</v>
      </c>
      <c r="B94" s="4" t="s">
        <v>83</v>
      </c>
      <c r="C94" s="7" t="str">
        <f t="shared" si="1"/>
        <v>Fire Pig</v>
      </c>
      <c r="D94" s="4"/>
      <c r="E94" s="4"/>
      <c r="F94" s="6"/>
      <c r="G94" s="6"/>
      <c r="H94" s="6" t="s">
        <v>186</v>
      </c>
    </row>
    <row r="95" spans="1:8" x14ac:dyDescent="0.25">
      <c r="A95" s="4" t="s">
        <v>15</v>
      </c>
      <c r="B95" s="4" t="s">
        <v>83</v>
      </c>
      <c r="C95" s="7" t="str">
        <f t="shared" si="1"/>
        <v>Earth Pig</v>
      </c>
      <c r="D95" s="4"/>
      <c r="E95" s="4"/>
      <c r="F95" s="6"/>
      <c r="G95" s="6"/>
      <c r="H95" s="6" t="s">
        <v>187</v>
      </c>
    </row>
  </sheetData>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D7EE0-1016-4135-A077-4908C4A40ED9}">
  <dimension ref="B2:D15"/>
  <sheetViews>
    <sheetView workbookViewId="0">
      <selection activeCell="B9" sqref="B9"/>
    </sheetView>
  </sheetViews>
  <sheetFormatPr defaultRowHeight="15" x14ac:dyDescent="0.25"/>
  <cols>
    <col min="2" max="2" width="12.7109375" customWidth="1"/>
  </cols>
  <sheetData>
    <row r="2" spans="2:4" x14ac:dyDescent="0.25">
      <c r="B2" t="s">
        <v>195</v>
      </c>
    </row>
    <row r="3" spans="2:4" x14ac:dyDescent="0.25">
      <c r="B3" t="s">
        <v>253</v>
      </c>
    </row>
    <row r="4" spans="2:4" x14ac:dyDescent="0.25">
      <c r="B4" t="s">
        <v>254</v>
      </c>
    </row>
    <row r="5" spans="2:4" x14ac:dyDescent="0.25">
      <c r="B5" t="s">
        <v>255</v>
      </c>
    </row>
    <row r="6" spans="2:4" x14ac:dyDescent="0.25">
      <c r="B6" t="s">
        <v>256</v>
      </c>
    </row>
    <row r="7" spans="2:4" x14ac:dyDescent="0.25">
      <c r="B7" t="s">
        <v>257</v>
      </c>
    </row>
    <row r="8" spans="2:4" x14ac:dyDescent="0.25">
      <c r="B8" t="s">
        <v>247</v>
      </c>
    </row>
    <row r="11" spans="2:4" x14ac:dyDescent="0.25">
      <c r="B11" s="74" t="s">
        <v>258</v>
      </c>
      <c r="C11" s="74" t="str">
        <f>IF(LOWER(Character!B7)="male", "He", IF(LOWER(Character!B7)="female", "She", "He/She"))</f>
        <v>He/She</v>
      </c>
      <c r="D11" s="74" t="str">
        <f>LOWER(C11)</f>
        <v>he/she</v>
      </c>
    </row>
    <row r="12" spans="2:4" x14ac:dyDescent="0.25">
      <c r="B12" s="74" t="s">
        <v>259</v>
      </c>
      <c r="C12" s="74" t="str">
        <f>IF(LOWER(Character!B7)="male", "His", IF(LOWER(Character!B7)="female", "Her", "His/Her"))</f>
        <v>His/Her</v>
      </c>
      <c r="D12" s="74" t="str">
        <f>LOWER(C12)</f>
        <v>his/her</v>
      </c>
    </row>
    <row r="13" spans="2:4" x14ac:dyDescent="0.25">
      <c r="B13" s="74" t="s">
        <v>262</v>
      </c>
      <c r="C13" s="74" t="str">
        <f>IF(LOWER(Character!B7)="male", "Himself", IF(LOWER(Character!B7)="female", "Herself", "Himself/Herself"))</f>
        <v>Himself/Herself</v>
      </c>
      <c r="D13" s="74" t="str">
        <f>LOWER(C13)</f>
        <v>himself/herself</v>
      </c>
    </row>
    <row r="15" spans="2:4" x14ac:dyDescent="0.25">
      <c r="B15" t="s">
        <v>193</v>
      </c>
      <c r="C15" t="str">
        <f>IF(Character!B6&lt;&gt;"", Character!B6, Character!B5)</f>
        <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11</vt:i4>
      </vt:variant>
    </vt:vector>
  </HeadingPairs>
  <TitlesOfParts>
    <vt:vector size="16" baseType="lpstr">
      <vt:lpstr>Character</vt:lpstr>
      <vt:lpstr>Zodiac</vt:lpstr>
      <vt:lpstr>Info</vt:lpstr>
      <vt:lpstr>ZodiacDesc</vt:lpstr>
      <vt:lpstr>Settings</vt:lpstr>
      <vt:lpstr>Chinese_Zodiac</vt:lpstr>
      <vt:lpstr>Chinese_Zodiac_Detail</vt:lpstr>
      <vt:lpstr>cname</vt:lpstr>
      <vt:lpstr>possesive</vt:lpstr>
      <vt:lpstr>possesive_lower</vt:lpstr>
      <vt:lpstr>Character!Print_Area</vt:lpstr>
      <vt:lpstr>pronoun</vt:lpstr>
      <vt:lpstr>pronoun_lower</vt:lpstr>
      <vt:lpstr>pself</vt:lpstr>
      <vt:lpstr>pself_lower</vt:lpstr>
      <vt:lpstr>Sun_Zodiac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Iulian Ionescu</dc:creator>
  <cp:lastModifiedBy>iulian</cp:lastModifiedBy>
  <cp:lastPrinted>2020-06-16T09:56:50Z</cp:lastPrinted>
  <dcterms:created xsi:type="dcterms:W3CDTF">2017-12-26T15:34:32Z</dcterms:created>
  <dcterms:modified xsi:type="dcterms:W3CDTF">2020-06-16T10:05:25Z</dcterms:modified>
</cp:coreProperties>
</file>